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hara.sharepoint.com/sites/icomon/Shared Documents/General/"/>
    </mc:Choice>
  </mc:AlternateContent>
  <xr:revisionPtr revIDLastSave="8" documentId="13_ncr:1_{828E51AD-CD7E-484D-9A98-7B7D2DB36B0E}" xr6:coauthVersionLast="47" xr6:coauthVersionMax="47" xr10:uidLastSave="{72EEDFD9-8ECE-4FDB-A1E7-66C1CDC2A9BC}"/>
  <bookViews>
    <workbookView xWindow="830" yWindow="-110" windowWidth="18480" windowHeight="11020" xr2:uid="{81444202-85D7-430B-9E71-F2E0128AF70A}"/>
  </bookViews>
  <sheets>
    <sheet name="単窓・2～3連窓" sheetId="14" r:id="rId1"/>
    <sheet name="リスト(編集不可) (2)" sheetId="15" r:id="rId2"/>
  </sheets>
  <definedNames>
    <definedName name="_H2000">'リスト(編集不可) (2)'!$C$3:$C$5</definedName>
    <definedName name="_H2000窓">'リスト(編集不可) (2)'!$D$3:$D$6</definedName>
    <definedName name="_H2000窓形状">'リスト(編集不可) (2)'!$E$3:$E$6</definedName>
    <definedName name="_H2000窓形状3枚開">'リスト(編集不可) (2)'!$H$3:$H$15</definedName>
    <definedName name="_H2000窓形状片開">'リスト(編集不可) (2)'!$F$3:$F$9</definedName>
    <definedName name="_H2000窓形状両開">'リスト(編集不可) (2)'!$G$3:$G$10</definedName>
    <definedName name="_H2100">'リスト(編集不可) (2)'!$C$18:$C$20</definedName>
    <definedName name="_H2100窓">'リスト(編集不可) (2)'!$D$18:$D$21</definedName>
    <definedName name="_H2100窓形状">'リスト(編集不可) (2)'!$E$18:$E$21</definedName>
    <definedName name="_H2100窓形状3枚開">'リスト(編集不可) (2)'!$H$18:$H$30</definedName>
    <definedName name="_H2100窓形状片開">'リスト(編集不可) (2)'!$F$18:$F$24</definedName>
    <definedName name="_H2100窓形状両開">'リスト(編集不可) (2)'!$G$18:$G$25</definedName>
    <definedName name="_xlnm.Print_Area" localSheetId="1">'リスト(編集不可) (2)'!$A$1:$S$53</definedName>
    <definedName name="_xlnm.Print_Area" localSheetId="0">'単窓・2～3連窓'!$A$1:$L$51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8" i="14" l="1"/>
  <c r="M46" i="14"/>
  <c r="N46" i="14" s="1"/>
  <c r="O46" i="14" s="1"/>
  <c r="E46" i="14"/>
  <c r="E44" i="14"/>
  <c r="M48" i="14"/>
  <c r="M47" i="14"/>
  <c r="N47" i="14" s="1"/>
  <c r="O47" i="14" s="1"/>
  <c r="M45" i="14"/>
  <c r="N45" i="14" s="1"/>
  <c r="O45" i="14" s="1"/>
  <c r="M44" i="14"/>
  <c r="N44" i="14" s="1"/>
  <c r="O44" i="14" s="1"/>
  <c r="M43" i="14"/>
  <c r="N43" i="14" s="1"/>
  <c r="O43" i="14" s="1"/>
  <c r="M42" i="14"/>
  <c r="N42" i="14" s="1"/>
  <c r="O42" i="14" s="1"/>
  <c r="M41" i="14"/>
  <c r="N41" i="14" s="1"/>
  <c r="O41" i="14" s="1"/>
  <c r="M40" i="14"/>
  <c r="N40" i="14" s="1"/>
  <c r="O40" i="14" s="1"/>
  <c r="G48" i="14"/>
  <c r="F48" i="14"/>
  <c r="E48" i="14"/>
  <c r="G47" i="14"/>
  <c r="F47" i="14"/>
  <c r="E47" i="14"/>
  <c r="G46" i="14"/>
  <c r="F46" i="14"/>
  <c r="G45" i="14"/>
  <c r="F45" i="14"/>
  <c r="E45" i="14"/>
  <c r="G44" i="14"/>
  <c r="F44" i="14"/>
  <c r="G43" i="14"/>
  <c r="F43" i="14"/>
  <c r="E43" i="14"/>
  <c r="I1" i="14"/>
  <c r="M24" i="14"/>
  <c r="G22" i="14"/>
  <c r="G24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G25" i="14"/>
  <c r="G26" i="14"/>
  <c r="G27" i="14"/>
  <c r="F25" i="14"/>
  <c r="F26" i="14"/>
  <c r="F27" i="14"/>
  <c r="E25" i="14"/>
  <c r="E26" i="14"/>
  <c r="E27" i="14"/>
  <c r="M25" i="14"/>
  <c r="N25" i="14" s="1"/>
  <c r="O25" i="14" s="1"/>
  <c r="M26" i="14"/>
  <c r="N26" i="14" s="1"/>
  <c r="O26" i="14" s="1"/>
  <c r="M27" i="14"/>
  <c r="N27" i="14" s="1"/>
  <c r="O27" i="14" s="1"/>
  <c r="M28" i="14"/>
  <c r="N28" i="14" s="1"/>
  <c r="O28" i="14" s="1"/>
  <c r="M29" i="14"/>
  <c r="N29" i="14" s="1"/>
  <c r="O29" i="14" s="1"/>
  <c r="M30" i="14"/>
  <c r="N30" i="14" s="1"/>
  <c r="O30" i="14" s="1"/>
  <c r="M31" i="14"/>
  <c r="N31" i="14" s="1"/>
  <c r="O31" i="14" s="1"/>
  <c r="M32" i="14"/>
  <c r="N32" i="14" s="1"/>
  <c r="O32" i="14" s="1"/>
  <c r="M33" i="14"/>
  <c r="N33" i="14" s="1"/>
  <c r="O33" i="14" s="1"/>
  <c r="M34" i="14"/>
  <c r="N34" i="14" s="1"/>
  <c r="O34" i="14" s="1"/>
  <c r="M35" i="14"/>
  <c r="N35" i="14" s="1"/>
  <c r="O35" i="14" s="1"/>
  <c r="M36" i="14"/>
  <c r="N36" i="14" s="1"/>
  <c r="O36" i="14" s="1"/>
  <c r="M37" i="14"/>
  <c r="N37" i="14" s="1"/>
  <c r="O37" i="14" s="1"/>
  <c r="M38" i="14"/>
  <c r="N38" i="14" s="1"/>
  <c r="O38" i="14" s="1"/>
  <c r="M39" i="14"/>
  <c r="N39" i="14" s="1"/>
  <c r="O39" i="14" s="1"/>
  <c r="G23" i="14"/>
  <c r="E22" i="14"/>
  <c r="E23" i="14"/>
  <c r="E24" i="14"/>
  <c r="F24" i="14"/>
  <c r="F22" i="14"/>
  <c r="F23" i="14"/>
  <c r="M23" i="14"/>
  <c r="N23" i="14" s="1"/>
  <c r="O23" i="14" s="1"/>
  <c r="N24" i="14"/>
  <c r="O24" i="14" s="1"/>
  <c r="M22" i="14"/>
  <c r="N22" i="14" s="1"/>
  <c r="O22" i="14" s="1"/>
  <c r="O48" i="14" l="1"/>
</calcChain>
</file>

<file path=xl/sharedStrings.xml><?xml version="1.0" encoding="utf-8"?>
<sst xmlns="http://schemas.openxmlformats.org/spreadsheetml/2006/main" count="278" uniqueCount="129">
  <si>
    <t>発注日：</t>
    <rPh sb="0" eb="2">
      <t>ハッチュウ</t>
    </rPh>
    <rPh sb="2" eb="3">
      <t>ビ</t>
    </rPh>
    <phoneticPr fontId="1"/>
  </si>
  <si>
    <t>野原産業エンジニアリング株式会社 御中</t>
    <rPh sb="0" eb="4">
      <t>ノハラサンギョウ</t>
    </rPh>
    <rPh sb="12" eb="16">
      <t>カブシキガイシャ</t>
    </rPh>
    <rPh sb="17" eb="19">
      <t>オンチュウ</t>
    </rPh>
    <phoneticPr fontId="1"/>
  </si>
  <si>
    <t>TEL：03-3357-3141</t>
    <phoneticPr fontId="1"/>
  </si>
  <si>
    <t>会社名：</t>
    <rPh sb="0" eb="3">
      <t>カイシャメイ</t>
    </rPh>
    <phoneticPr fontId="1"/>
  </si>
  <si>
    <t>FAX：03-3353-3178</t>
    <phoneticPr fontId="1"/>
  </si>
  <si>
    <t>部署名：</t>
    <rPh sb="0" eb="2">
      <t>ブショ</t>
    </rPh>
    <rPh sb="2" eb="3">
      <t>メイ</t>
    </rPh>
    <phoneticPr fontId="1"/>
  </si>
  <si>
    <t>担当者：</t>
    <rPh sb="0" eb="3">
      <t>タントウシャ</t>
    </rPh>
    <phoneticPr fontId="1"/>
  </si>
  <si>
    <t>印</t>
    <rPh sb="0" eb="1">
      <t>イン</t>
    </rPh>
    <phoneticPr fontId="1"/>
  </si>
  <si>
    <t>ＴＥＬ：</t>
    <phoneticPr fontId="1"/>
  </si>
  <si>
    <t>ＦＡＸ：</t>
    <phoneticPr fontId="1"/>
  </si>
  <si>
    <t>icomon 発注書【単窓/2連窓・3連窓用】</t>
    <rPh sb="7" eb="10">
      <t>ハッチュウショ</t>
    </rPh>
    <rPh sb="11" eb="13">
      <t>タンソウ</t>
    </rPh>
    <rPh sb="15" eb="17">
      <t>レンソウ</t>
    </rPh>
    <rPh sb="19" eb="21">
      <t>レンソウ</t>
    </rPh>
    <rPh sb="21" eb="22">
      <t>ヨウ</t>
    </rPh>
    <phoneticPr fontId="1"/>
  </si>
  <si>
    <t>工事名</t>
    <rPh sb="0" eb="2">
      <t>コウジ</t>
    </rPh>
    <rPh sb="2" eb="3">
      <t>メイ</t>
    </rPh>
    <phoneticPr fontId="1"/>
  </si>
  <si>
    <t>建設会社</t>
    <rPh sb="0" eb="2">
      <t>ケンセツ</t>
    </rPh>
    <rPh sb="2" eb="4">
      <t>カイシャ</t>
    </rPh>
    <phoneticPr fontId="1"/>
  </si>
  <si>
    <t>納品先住所</t>
    <rPh sb="0" eb="2">
      <t>ノウヒン</t>
    </rPh>
    <rPh sb="2" eb="3">
      <t>サキ</t>
    </rPh>
    <rPh sb="3" eb="5">
      <t>ジュウショ</t>
    </rPh>
    <phoneticPr fontId="1"/>
  </si>
  <si>
    <t>荷受人</t>
    <rPh sb="0" eb="2">
      <t>ニウケ</t>
    </rPh>
    <rPh sb="2" eb="3">
      <t>ニン</t>
    </rPh>
    <phoneticPr fontId="1"/>
  </si>
  <si>
    <t>フロアー</t>
    <phoneticPr fontId="1"/>
  </si>
  <si>
    <t>荷受人TEL</t>
    <rPh sb="0" eb="2">
      <t>ニウケ</t>
    </rPh>
    <rPh sb="2" eb="3">
      <t>ニン</t>
    </rPh>
    <phoneticPr fontId="1"/>
  </si>
  <si>
    <t>納品希望日</t>
    <rPh sb="0" eb="2">
      <t>ノウヒン</t>
    </rPh>
    <rPh sb="2" eb="5">
      <t>キボウビ</t>
    </rPh>
    <phoneticPr fontId="1"/>
  </si>
  <si>
    <t>枠</t>
    <rPh sb="0" eb="1">
      <t>ワク</t>
    </rPh>
    <phoneticPr fontId="1"/>
  </si>
  <si>
    <t>時間指定</t>
    <phoneticPr fontId="1"/>
  </si>
  <si>
    <t>扉</t>
    <rPh sb="0" eb="1">
      <t>トビラ</t>
    </rPh>
    <phoneticPr fontId="1"/>
  </si>
  <si>
    <t>備考</t>
    <rPh sb="0" eb="2">
      <t>ビコウ</t>
    </rPh>
    <phoneticPr fontId="1"/>
  </si>
  <si>
    <t>①H=2000用かH=2100用をお選びください。</t>
    <rPh sb="7" eb="8">
      <t>ヨウ</t>
    </rPh>
    <rPh sb="15" eb="16">
      <t>ヨウ</t>
    </rPh>
    <rPh sb="18" eb="19">
      <t>エラ</t>
    </rPh>
    <phoneticPr fontId="1"/>
  </si>
  <si>
    <t>用</t>
    <rPh sb="0" eb="1">
      <t>ヨウ</t>
    </rPh>
    <phoneticPr fontId="1"/>
  </si>
  <si>
    <t>②左から順番に、仕様の選択・数量の記入・色の選択をお願いします。</t>
    <rPh sb="1" eb="2">
      <t>ヒダリ</t>
    </rPh>
    <rPh sb="4" eb="6">
      <t>ジュンバン</t>
    </rPh>
    <rPh sb="8" eb="10">
      <t>シヨウ</t>
    </rPh>
    <rPh sb="11" eb="13">
      <t>センタク</t>
    </rPh>
    <rPh sb="14" eb="16">
      <t>スウリョウ</t>
    </rPh>
    <rPh sb="17" eb="19">
      <t>キニュウ</t>
    </rPh>
    <rPh sb="20" eb="21">
      <t>イロ</t>
    </rPh>
    <rPh sb="22" eb="24">
      <t>センタク</t>
    </rPh>
    <rPh sb="26" eb="27">
      <t>ネガ</t>
    </rPh>
    <phoneticPr fontId="1"/>
  </si>
  <si>
    <t>仕様</t>
    <rPh sb="0" eb="2">
      <t>シヨウ</t>
    </rPh>
    <phoneticPr fontId="1"/>
  </si>
  <si>
    <t>数量</t>
    <rPh sb="0" eb="2">
      <t>スウリョウ</t>
    </rPh>
    <phoneticPr fontId="1"/>
  </si>
  <si>
    <t>色</t>
    <rPh sb="0" eb="1">
      <t>イロ</t>
    </rPh>
    <phoneticPr fontId="1"/>
  </si>
  <si>
    <t>単窓/連窓</t>
    <rPh sb="0" eb="1">
      <t>タン</t>
    </rPh>
    <rPh sb="1" eb="2">
      <t>マド</t>
    </rPh>
    <rPh sb="3" eb="5">
      <t>レンソウ</t>
    </rPh>
    <phoneticPr fontId="1"/>
  </si>
  <si>
    <t>連窓数</t>
    <rPh sb="0" eb="2">
      <t>レンソウ</t>
    </rPh>
    <rPh sb="2" eb="3">
      <t>カズ</t>
    </rPh>
    <phoneticPr fontId="1"/>
  </si>
  <si>
    <t>形状</t>
    <rPh sb="0" eb="2">
      <t>ケイジョウ</t>
    </rPh>
    <phoneticPr fontId="1"/>
  </si>
  <si>
    <t>型番</t>
    <rPh sb="0" eb="2">
      <t>カタバン</t>
    </rPh>
    <phoneticPr fontId="1"/>
  </si>
  <si>
    <t>開口</t>
    <rPh sb="0" eb="2">
      <t>カイコウ</t>
    </rPh>
    <phoneticPr fontId="1"/>
  </si>
  <si>
    <t>高さ</t>
    <rPh sb="0" eb="1">
      <t>タカ</t>
    </rPh>
    <phoneticPr fontId="1"/>
  </si>
  <si>
    <t>扉構成</t>
    <phoneticPr fontId="1"/>
  </si>
  <si>
    <t>※カラーバリエーション</t>
    <phoneticPr fontId="1"/>
  </si>
  <si>
    <t>ＯＷ：オプティホワイト</t>
    <phoneticPr fontId="1"/>
  </si>
  <si>
    <t>ＣＧ：チャコールグレー</t>
    <phoneticPr fontId="1"/>
  </si>
  <si>
    <t>ＥＢ：エボニーブラウン</t>
    <phoneticPr fontId="1"/>
  </si>
  <si>
    <t>ＭＧ：ミストグレー</t>
    <phoneticPr fontId="1"/>
  </si>
  <si>
    <t>単窓・連窓</t>
    <rPh sb="0" eb="2">
      <t>タンソウ</t>
    </rPh>
    <rPh sb="3" eb="5">
      <t>レンソウ</t>
    </rPh>
    <phoneticPr fontId="1"/>
  </si>
  <si>
    <t>連窓数</t>
    <rPh sb="0" eb="2">
      <t>レンソウ</t>
    </rPh>
    <rPh sb="2" eb="3">
      <t>スウ</t>
    </rPh>
    <phoneticPr fontId="1"/>
  </si>
  <si>
    <t>H2000_片開型番</t>
    <rPh sb="6" eb="7">
      <t>カタ</t>
    </rPh>
    <rPh sb="7" eb="8">
      <t>ビラ</t>
    </rPh>
    <rPh sb="8" eb="10">
      <t>カタバン</t>
    </rPh>
    <phoneticPr fontId="1"/>
  </si>
  <si>
    <t>H2000_両開型番</t>
    <rPh sb="6" eb="8">
      <t>リョウビラ</t>
    </rPh>
    <rPh sb="8" eb="10">
      <t>カタバン</t>
    </rPh>
    <phoneticPr fontId="1"/>
  </si>
  <si>
    <t>H2000_3枚開型番</t>
    <rPh sb="7" eb="8">
      <t>マイ</t>
    </rPh>
    <rPh sb="8" eb="9">
      <t>ビラ</t>
    </rPh>
    <rPh sb="9" eb="11">
      <t>カタバン</t>
    </rPh>
    <phoneticPr fontId="1"/>
  </si>
  <si>
    <t>H2000</t>
    <phoneticPr fontId="1"/>
  </si>
  <si>
    <t>扉構成</t>
    <rPh sb="0" eb="1">
      <t>トビラ</t>
    </rPh>
    <rPh sb="1" eb="3">
      <t>コウセイ</t>
    </rPh>
    <phoneticPr fontId="1"/>
  </si>
  <si>
    <t>ー</t>
    <phoneticPr fontId="1"/>
  </si>
  <si>
    <t>単窓</t>
    <rPh sb="0" eb="2">
      <t>タンソウ</t>
    </rPh>
    <phoneticPr fontId="1"/>
  </si>
  <si>
    <t>片開</t>
    <rPh sb="0" eb="1">
      <t>カタ</t>
    </rPh>
    <rPh sb="1" eb="2">
      <t>ビラ</t>
    </rPh>
    <phoneticPr fontId="1"/>
  </si>
  <si>
    <t>L0420</t>
    <phoneticPr fontId="1"/>
  </si>
  <si>
    <t>0820</t>
    <phoneticPr fontId="1"/>
  </si>
  <si>
    <t>L1320</t>
    <phoneticPr fontId="1"/>
  </si>
  <si>
    <t>片開</t>
    <rPh sb="0" eb="2">
      <t>カタビラキ</t>
    </rPh>
    <phoneticPr fontId="1"/>
  </si>
  <si>
    <t>DW405</t>
    <phoneticPr fontId="1"/>
  </si>
  <si>
    <t>単窓</t>
    <rPh sb="0" eb="1">
      <t>タン</t>
    </rPh>
    <rPh sb="1" eb="2">
      <t>マド</t>
    </rPh>
    <phoneticPr fontId="1"/>
  </si>
  <si>
    <t>2連窓</t>
    <rPh sb="1" eb="3">
      <t>レンソウ</t>
    </rPh>
    <phoneticPr fontId="1"/>
  </si>
  <si>
    <t>H2100</t>
    <phoneticPr fontId="1"/>
  </si>
  <si>
    <t>連窓</t>
    <rPh sb="0" eb="2">
      <t>レンソウ</t>
    </rPh>
    <phoneticPr fontId="1"/>
  </si>
  <si>
    <t>両開</t>
    <rPh sb="0" eb="2">
      <t>リョウビラ</t>
    </rPh>
    <phoneticPr fontId="1"/>
  </si>
  <si>
    <t>R0420</t>
    <phoneticPr fontId="1"/>
  </si>
  <si>
    <t>L0920</t>
    <phoneticPr fontId="1"/>
  </si>
  <si>
    <t>R1320</t>
    <phoneticPr fontId="1"/>
  </si>
  <si>
    <t>3連窓</t>
    <rPh sb="1" eb="3">
      <t>レンソウ</t>
    </rPh>
    <phoneticPr fontId="1"/>
  </si>
  <si>
    <t>3枚開</t>
    <rPh sb="1" eb="2">
      <t>マイ</t>
    </rPh>
    <rPh sb="2" eb="3">
      <t>ビラ</t>
    </rPh>
    <phoneticPr fontId="1"/>
  </si>
  <si>
    <t>L0520</t>
    <phoneticPr fontId="1"/>
  </si>
  <si>
    <t>R0920</t>
    <phoneticPr fontId="1"/>
  </si>
  <si>
    <t>L1420</t>
    <phoneticPr fontId="1"/>
  </si>
  <si>
    <t>DW505</t>
    <phoneticPr fontId="1"/>
  </si>
  <si>
    <t>３枚開</t>
    <phoneticPr fontId="1"/>
  </si>
  <si>
    <t>R0520</t>
    <phoneticPr fontId="1"/>
  </si>
  <si>
    <t>R1420</t>
    <phoneticPr fontId="1"/>
  </si>
  <si>
    <t>L0620</t>
    <phoneticPr fontId="1"/>
  </si>
  <si>
    <t>L1120</t>
    <phoneticPr fontId="1"/>
  </si>
  <si>
    <t>L1520</t>
    <phoneticPr fontId="1"/>
  </si>
  <si>
    <t>DW615</t>
    <phoneticPr fontId="1"/>
  </si>
  <si>
    <t>R0620</t>
    <phoneticPr fontId="1"/>
  </si>
  <si>
    <t>R1120</t>
    <phoneticPr fontId="1"/>
  </si>
  <si>
    <t>R1520</t>
    <phoneticPr fontId="1"/>
  </si>
  <si>
    <t>L1620</t>
    <phoneticPr fontId="1"/>
  </si>
  <si>
    <t>DW(405＋405)</t>
    <phoneticPr fontId="1"/>
  </si>
  <si>
    <t>R1620</t>
    <phoneticPr fontId="1"/>
  </si>
  <si>
    <t>DW(405＋505)</t>
    <phoneticPr fontId="1"/>
  </si>
  <si>
    <t>L1720</t>
    <phoneticPr fontId="1"/>
  </si>
  <si>
    <t>R1720</t>
    <phoneticPr fontId="1"/>
  </si>
  <si>
    <t>DW(505＋505)</t>
    <phoneticPr fontId="1"/>
  </si>
  <si>
    <t>L1820</t>
    <phoneticPr fontId="1"/>
  </si>
  <si>
    <t>DW(505＋615)</t>
    <phoneticPr fontId="1"/>
  </si>
  <si>
    <t>R1820</t>
    <phoneticPr fontId="1"/>
  </si>
  <si>
    <t>両開</t>
    <phoneticPr fontId="1"/>
  </si>
  <si>
    <t>DW(615＋615)</t>
    <phoneticPr fontId="1"/>
  </si>
  <si>
    <t>H2100_片開型番</t>
    <rPh sb="6" eb="7">
      <t>カタ</t>
    </rPh>
    <rPh sb="7" eb="8">
      <t>ビラ</t>
    </rPh>
    <rPh sb="8" eb="10">
      <t>カタバン</t>
    </rPh>
    <phoneticPr fontId="1"/>
  </si>
  <si>
    <t>H2100_両開型番</t>
    <rPh sb="6" eb="8">
      <t>リョウビラ</t>
    </rPh>
    <rPh sb="8" eb="10">
      <t>カタバン</t>
    </rPh>
    <phoneticPr fontId="1"/>
  </si>
  <si>
    <t>H2100_3枚開型番</t>
    <rPh sb="7" eb="8">
      <t>マイ</t>
    </rPh>
    <rPh sb="8" eb="9">
      <t>ビラ</t>
    </rPh>
    <rPh sb="9" eb="11">
      <t>カタバン</t>
    </rPh>
    <phoneticPr fontId="1"/>
  </si>
  <si>
    <t>３枚開</t>
    <rPh sb="1" eb="2">
      <t>マイ</t>
    </rPh>
    <rPh sb="2" eb="3">
      <t>ヒラ</t>
    </rPh>
    <phoneticPr fontId="1"/>
  </si>
  <si>
    <t>DW(505＋405＋405)</t>
    <phoneticPr fontId="1"/>
  </si>
  <si>
    <t>L0421</t>
    <phoneticPr fontId="1"/>
  </si>
  <si>
    <t>0821</t>
    <phoneticPr fontId="1"/>
  </si>
  <si>
    <t>L1321</t>
    <phoneticPr fontId="1"/>
  </si>
  <si>
    <t>DW(405＋505＋505)</t>
    <phoneticPr fontId="1"/>
  </si>
  <si>
    <t>R0421</t>
    <phoneticPr fontId="1"/>
  </si>
  <si>
    <t>L0921</t>
    <phoneticPr fontId="1"/>
  </si>
  <si>
    <t>R1321</t>
    <phoneticPr fontId="1"/>
  </si>
  <si>
    <t>L0521</t>
    <phoneticPr fontId="1"/>
  </si>
  <si>
    <t>R0921</t>
    <phoneticPr fontId="1"/>
  </si>
  <si>
    <t>L1421</t>
    <phoneticPr fontId="1"/>
  </si>
  <si>
    <t>DW(505＋505＋505)</t>
    <phoneticPr fontId="1"/>
  </si>
  <si>
    <t>R0521</t>
    <phoneticPr fontId="1"/>
  </si>
  <si>
    <t>R1421</t>
    <phoneticPr fontId="1"/>
  </si>
  <si>
    <t>L0621</t>
    <phoneticPr fontId="1"/>
  </si>
  <si>
    <t>L1121</t>
    <phoneticPr fontId="1"/>
  </si>
  <si>
    <t>L1521</t>
    <phoneticPr fontId="1"/>
  </si>
  <si>
    <t>DW(615＋505＋505)</t>
    <phoneticPr fontId="1"/>
  </si>
  <si>
    <t>R0621</t>
    <phoneticPr fontId="1"/>
  </si>
  <si>
    <t>R1121</t>
    <phoneticPr fontId="1"/>
  </si>
  <si>
    <t>R1521</t>
    <phoneticPr fontId="1"/>
  </si>
  <si>
    <t>L1621</t>
    <phoneticPr fontId="1"/>
  </si>
  <si>
    <t>DW(615＋615＋505)</t>
    <phoneticPr fontId="1"/>
  </si>
  <si>
    <t>R1621</t>
    <phoneticPr fontId="1"/>
  </si>
  <si>
    <t>L1721</t>
    <phoneticPr fontId="1"/>
  </si>
  <si>
    <t>DW(615＋615＋615)</t>
    <phoneticPr fontId="1"/>
  </si>
  <si>
    <t>R1721</t>
    <phoneticPr fontId="1"/>
  </si>
  <si>
    <t>L1821</t>
    <phoneticPr fontId="1"/>
  </si>
  <si>
    <t>R1821</t>
    <phoneticPr fontId="1"/>
  </si>
  <si>
    <t>カラーバリエーション</t>
    <phoneticPr fontId="1"/>
  </si>
  <si>
    <t>ＯＷ</t>
    <phoneticPr fontId="1"/>
  </si>
  <si>
    <t>ＥＢ</t>
    <phoneticPr fontId="1"/>
  </si>
  <si>
    <t>ＣＧ</t>
    <phoneticPr fontId="1"/>
  </si>
  <si>
    <t>ＭＧ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</si>
</sst>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\(aaa\)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6"/>
      <color theme="0"/>
      <name val="游ゴシック"/>
      <family val="2"/>
      <charset val="128"/>
      <scheme val="minor"/>
    </font>
    <font>
      <sz val="6"/>
      <color rgb="FFA1A1A1"/>
      <name val="游ゴシック"/>
      <family val="2"/>
      <charset val="128"/>
      <scheme val="minor"/>
    </font>
    <font>
      <sz val="11"/>
      <color rgb="FFA1A1A1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medium">
        <color indexed="64"/>
      </right>
      <top style="thin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/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04">
    <xf numFmtId="0" fontId="0" fillId="0" borderId="0" xfId="0">
      <alignment vertical="center"/>
    </xf>
    <xf numFmtId="0" fontId="0" fillId="2" borderId="0" xfId="0" applyFill="1">
      <alignment vertical="center"/>
    </xf>
    <xf numFmtId="14" fontId="0" fillId="0" borderId="0" xfId="0" applyNumberForma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7" xfId="0" applyBorder="1">
      <alignment vertical="center"/>
    </xf>
    <xf numFmtId="0" fontId="0" fillId="0" borderId="29" xfId="0" applyBorder="1">
      <alignment vertical="center"/>
    </xf>
    <xf numFmtId="0" fontId="0" fillId="0" borderId="1" xfId="0" applyBorder="1">
      <alignment vertical="center"/>
    </xf>
    <xf numFmtId="0" fontId="0" fillId="0" borderId="3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3" borderId="10" xfId="0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3" borderId="38" xfId="0" applyFill="1" applyBorder="1" applyAlignment="1">
      <alignment horizontal="center" vertical="center"/>
    </xf>
    <xf numFmtId="49" fontId="0" fillId="0" borderId="39" xfId="0" applyNumberFormat="1" applyBorder="1" applyAlignment="1">
      <alignment horizontal="left" vertical="center"/>
    </xf>
    <xf numFmtId="0" fontId="0" fillId="0" borderId="39" xfId="0" applyBorder="1">
      <alignment vertical="center"/>
    </xf>
    <xf numFmtId="0" fontId="0" fillId="0" borderId="6" xfId="0" applyBorder="1" applyAlignment="1">
      <alignment horizontal="left" vertical="center"/>
    </xf>
    <xf numFmtId="0" fontId="8" fillId="0" borderId="0" xfId="0" applyFont="1">
      <alignment vertical="center"/>
    </xf>
    <xf numFmtId="56" fontId="0" fillId="0" borderId="0" xfId="0" applyNumberFormat="1" applyAlignment="1">
      <alignment horizontal="center" vertical="center"/>
    </xf>
    <xf numFmtId="0" fontId="6" fillId="0" borderId="0" xfId="0" applyFont="1">
      <alignment vertical="center"/>
    </xf>
    <xf numFmtId="0" fontId="4" fillId="0" borderId="56" xfId="0" applyFont="1" applyBorder="1" applyAlignment="1" applyProtection="1">
      <alignment horizontal="center"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64" xfId="0" applyBorder="1" applyAlignment="1" applyProtection="1">
      <alignment horizontal="center" vertical="center" shrinkToFit="1"/>
      <protection locked="0"/>
    </xf>
    <xf numFmtId="0" fontId="4" fillId="0" borderId="57" xfId="0" applyFont="1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 shrinkToFit="1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4" fillId="0" borderId="62" xfId="0" applyFont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0" fontId="4" fillId="0" borderId="59" xfId="0" applyFont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 shrinkToFit="1"/>
      <protection locked="0"/>
    </xf>
    <xf numFmtId="0" fontId="4" fillId="0" borderId="73" xfId="0" applyFont="1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3" borderId="11" xfId="0" applyFill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9" fillId="0" borderId="24" xfId="0" applyFont="1" applyBorder="1">
      <alignment vertical="center"/>
    </xf>
    <xf numFmtId="0" fontId="10" fillId="0" borderId="27" xfId="0" applyFont="1" applyBorder="1">
      <alignment vertical="center"/>
    </xf>
    <xf numFmtId="0" fontId="10" fillId="0" borderId="24" xfId="0" applyFont="1" applyBorder="1">
      <alignment vertical="center"/>
    </xf>
    <xf numFmtId="0" fontId="9" fillId="0" borderId="31" xfId="0" applyFont="1" applyBorder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9" fillId="0" borderId="27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39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6" xfId="0" applyFont="1" applyBorder="1">
      <alignment vertical="center"/>
    </xf>
    <xf numFmtId="49" fontId="0" fillId="0" borderId="1" xfId="0" applyNumberForma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/>
    </xf>
    <xf numFmtId="0" fontId="10" fillId="0" borderId="1" xfId="0" applyFont="1" applyBorder="1">
      <alignment vertical="center"/>
    </xf>
    <xf numFmtId="0" fontId="0" fillId="0" borderId="19" xfId="0" applyBorder="1">
      <alignment vertical="center"/>
    </xf>
    <xf numFmtId="0" fontId="0" fillId="5" borderId="1" xfId="0" applyFill="1" applyBorder="1" applyAlignment="1">
      <alignment vertical="center" shrinkToFit="1"/>
    </xf>
    <xf numFmtId="0" fontId="0" fillId="5" borderId="19" xfId="0" applyFill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13" xfId="0" applyBorder="1">
      <alignment vertical="center"/>
    </xf>
    <xf numFmtId="0" fontId="0" fillId="0" borderId="22" xfId="0" applyBorder="1">
      <alignment vertical="center"/>
    </xf>
    <xf numFmtId="0" fontId="0" fillId="0" borderId="76" xfId="0" applyBorder="1">
      <alignment vertical="center"/>
    </xf>
    <xf numFmtId="0" fontId="10" fillId="0" borderId="31" xfId="0" applyFont="1" applyBorder="1">
      <alignment vertical="center"/>
    </xf>
    <xf numFmtId="49" fontId="9" fillId="0" borderId="39" xfId="0" applyNumberFormat="1" applyFont="1" applyBorder="1" applyAlignment="1">
      <alignment horizontal="left" vertical="center"/>
    </xf>
    <xf numFmtId="0" fontId="10" fillId="0" borderId="29" xfId="0" applyFont="1" applyBorder="1">
      <alignment vertical="center"/>
    </xf>
    <xf numFmtId="0" fontId="10" fillId="0" borderId="76" xfId="0" applyFont="1" applyBorder="1">
      <alignment vertical="center"/>
    </xf>
    <xf numFmtId="14" fontId="11" fillId="0" borderId="0" xfId="0" applyNumberFormat="1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 shrinkToFit="1"/>
      <protection locked="0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0" fillId="0" borderId="83" xfId="0" applyBorder="1" applyAlignment="1" applyProtection="1">
      <alignment horizontal="center" vertical="center" shrinkToFit="1"/>
      <protection locked="0"/>
    </xf>
    <xf numFmtId="0" fontId="0" fillId="4" borderId="53" xfId="0" applyFill="1" applyBorder="1" applyAlignment="1">
      <alignment horizontal="center" vertical="center"/>
    </xf>
    <xf numFmtId="0" fontId="0" fillId="4" borderId="67" xfId="0" applyFill="1" applyBorder="1" applyAlignment="1">
      <alignment horizontal="center" vertical="center"/>
    </xf>
    <xf numFmtId="0" fontId="0" fillId="4" borderId="64" xfId="0" applyFill="1" applyBorder="1" applyAlignment="1">
      <alignment horizontal="center" vertical="center" shrinkToFit="1"/>
    </xf>
    <xf numFmtId="0" fontId="0" fillId="4" borderId="58" xfId="0" applyFill="1" applyBorder="1" applyAlignment="1">
      <alignment horizontal="center" vertical="center" shrinkToFit="1"/>
    </xf>
    <xf numFmtId="0" fontId="0" fillId="4" borderId="27" xfId="0" applyFill="1" applyBorder="1" applyAlignment="1">
      <alignment horizontal="center" vertical="center" shrinkToFit="1"/>
    </xf>
    <xf numFmtId="0" fontId="0" fillId="4" borderId="29" xfId="0" applyFill="1" applyBorder="1" applyAlignment="1">
      <alignment horizontal="center" vertical="center" shrinkToFit="1"/>
    </xf>
    <xf numFmtId="0" fontId="0" fillId="4" borderId="24" xfId="0" applyFill="1" applyBorder="1" applyAlignment="1">
      <alignment horizontal="center" vertical="center" shrinkToFit="1"/>
    </xf>
    <xf numFmtId="0" fontId="0" fillId="4" borderId="83" xfId="0" applyFill="1" applyBorder="1" applyAlignment="1">
      <alignment horizontal="center" vertical="center" shrinkToFit="1"/>
    </xf>
    <xf numFmtId="0" fontId="0" fillId="4" borderId="33" xfId="0" applyFill="1" applyBorder="1" applyAlignment="1">
      <alignment horizontal="distributed" vertical="center"/>
    </xf>
    <xf numFmtId="0" fontId="0" fillId="4" borderId="9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12" xfId="0" applyBorder="1" applyAlignment="1">
      <alignment horizontal="distributed" vertical="center"/>
    </xf>
    <xf numFmtId="0" fontId="0" fillId="0" borderId="65" xfId="0" applyBorder="1" applyAlignment="1">
      <alignment horizontal="distributed" vertical="center" shrinkToFit="1"/>
    </xf>
    <xf numFmtId="0" fontId="0" fillId="4" borderId="34" xfId="0" applyFill="1" applyBorder="1" applyAlignment="1">
      <alignment horizontal="distributed" vertical="center"/>
    </xf>
    <xf numFmtId="0" fontId="0" fillId="4" borderId="15" xfId="0" applyFill="1" applyBorder="1" applyAlignment="1">
      <alignment horizontal="distributed" vertical="center"/>
    </xf>
    <xf numFmtId="0" fontId="0" fillId="4" borderId="16" xfId="0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3" fillId="0" borderId="0" xfId="0" applyFont="1">
      <alignment vertical="center"/>
    </xf>
    <xf numFmtId="0" fontId="7" fillId="0" borderId="0" xfId="1" quotePrefix="1" applyFont="1" applyProtection="1">
      <alignment vertical="center"/>
    </xf>
    <xf numFmtId="0" fontId="0" fillId="0" borderId="12" xfId="0" applyBorder="1" applyProtection="1">
      <alignment vertical="center"/>
      <protection locked="0"/>
    </xf>
    <xf numFmtId="0" fontId="0" fillId="0" borderId="65" xfId="0" applyBorder="1" applyAlignment="1" applyProtection="1">
      <alignment horizontal="center"/>
      <protection locked="0"/>
    </xf>
    <xf numFmtId="0" fontId="0" fillId="4" borderId="5" xfId="0" applyFill="1" applyBorder="1" applyAlignment="1">
      <alignment horizontal="distributed" vertical="center"/>
    </xf>
    <xf numFmtId="0" fontId="0" fillId="4" borderId="38" xfId="0" applyFill="1" applyBorder="1" applyAlignment="1">
      <alignment horizontal="distributed" vertical="center"/>
    </xf>
    <xf numFmtId="0" fontId="0" fillId="0" borderId="84" xfId="0" applyBorder="1" applyAlignment="1" applyProtection="1">
      <alignment horizontal="center" vertical="center"/>
      <protection locked="0"/>
    </xf>
    <xf numFmtId="0" fontId="0" fillId="0" borderId="85" xfId="0" applyBorder="1">
      <alignment vertical="center"/>
    </xf>
    <xf numFmtId="0" fontId="0" fillId="0" borderId="74" xfId="0" applyBorder="1" applyProtection="1">
      <alignment vertical="center"/>
      <protection locked="0"/>
    </xf>
    <xf numFmtId="0" fontId="0" fillId="0" borderId="81" xfId="0" applyBorder="1" applyProtection="1">
      <alignment vertical="center"/>
      <protection locked="0"/>
    </xf>
    <xf numFmtId="0" fontId="0" fillId="0" borderId="75" xfId="0" applyBorder="1" applyProtection="1">
      <alignment vertical="center"/>
      <protection locked="0"/>
    </xf>
    <xf numFmtId="0" fontId="0" fillId="0" borderId="82" xfId="0" applyBorder="1" applyProtection="1">
      <alignment vertical="center"/>
      <protection locked="0"/>
    </xf>
    <xf numFmtId="0" fontId="0" fillId="0" borderId="80" xfId="0" applyBorder="1" applyProtection="1">
      <alignment vertical="center"/>
      <protection locked="0"/>
    </xf>
    <xf numFmtId="0" fontId="0" fillId="0" borderId="65" xfId="0" applyBorder="1" applyAlignment="1">
      <alignment horizontal="distributed" shrinkToFit="1"/>
    </xf>
    <xf numFmtId="0" fontId="11" fillId="2" borderId="0" xfId="0" applyFont="1" applyFill="1">
      <alignment vertical="center"/>
    </xf>
    <xf numFmtId="0" fontId="0" fillId="6" borderId="0" xfId="0" applyFill="1">
      <alignment vertical="center"/>
    </xf>
    <xf numFmtId="0" fontId="11" fillId="6" borderId="0" xfId="0" applyFont="1" applyFill="1">
      <alignment vertical="center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88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90" xfId="0" applyBorder="1" applyAlignment="1" applyProtection="1">
      <alignment horizontal="center" vertical="center"/>
      <protection locked="0"/>
    </xf>
    <xf numFmtId="0" fontId="0" fillId="4" borderId="44" xfId="0" applyFill="1" applyBorder="1" applyAlignment="1">
      <alignment horizontal="center" vertical="center" shrinkToFit="1"/>
    </xf>
    <xf numFmtId="0" fontId="0" fillId="4" borderId="45" xfId="0" applyFill="1" applyBorder="1" applyAlignment="1">
      <alignment horizontal="center" vertical="center" shrinkToFit="1"/>
    </xf>
    <xf numFmtId="0" fontId="0" fillId="4" borderId="46" xfId="0" applyFill="1" applyBorder="1" applyAlignment="1">
      <alignment horizontal="center" vertical="center" shrinkToFit="1"/>
    </xf>
    <xf numFmtId="0" fontId="0" fillId="4" borderId="63" xfId="0" applyFill="1" applyBorder="1" applyAlignment="1">
      <alignment horizontal="center" vertical="center" shrinkToFit="1"/>
    </xf>
    <xf numFmtId="0" fontId="0" fillId="4" borderId="60" xfId="0" applyFill="1" applyBorder="1" applyAlignment="1">
      <alignment horizontal="center" vertical="center" shrinkToFit="1"/>
    </xf>
    <xf numFmtId="0" fontId="0" fillId="4" borderId="61" xfId="0" applyFill="1" applyBorder="1" applyAlignment="1">
      <alignment horizontal="center" vertical="center" shrinkToFit="1"/>
    </xf>
    <xf numFmtId="0" fontId="0" fillId="4" borderId="20" xfId="0" applyFill="1" applyBorder="1" applyAlignment="1">
      <alignment horizontal="center" vertical="center" shrinkToFit="1"/>
    </xf>
    <xf numFmtId="0" fontId="0" fillId="4" borderId="22" xfId="0" applyFill="1" applyBorder="1" applyAlignment="1">
      <alignment horizontal="center" vertical="center" shrinkToFit="1"/>
    </xf>
    <xf numFmtId="0" fontId="0" fillId="4" borderId="21" xfId="0" applyFill="1" applyBorder="1" applyAlignment="1">
      <alignment horizontal="center" vertical="center" shrinkToFit="1"/>
    </xf>
    <xf numFmtId="0" fontId="0" fillId="4" borderId="66" xfId="0" applyFill="1" applyBorder="1" applyAlignment="1">
      <alignment horizontal="center" vertical="center" shrinkToFit="1"/>
    </xf>
    <xf numFmtId="0" fontId="0" fillId="4" borderId="0" xfId="0" applyFill="1" applyAlignment="1">
      <alignment horizontal="center" vertical="center" shrinkToFit="1"/>
    </xf>
    <xf numFmtId="0" fontId="0" fillId="4" borderId="51" xfId="0" applyFill="1" applyBorder="1" applyAlignment="1">
      <alignment horizontal="center" vertical="center" shrinkToFit="1"/>
    </xf>
    <xf numFmtId="0" fontId="0" fillId="0" borderId="65" xfId="0" applyBorder="1" applyAlignment="1" applyProtection="1">
      <alignment horizontal="left"/>
      <protection locked="0"/>
    </xf>
    <xf numFmtId="176" fontId="0" fillId="0" borderId="40" xfId="0" applyNumberFormat="1" applyBorder="1" applyAlignment="1" applyProtection="1">
      <alignment horizontal="left" vertical="center"/>
      <protection locked="0"/>
    </xf>
    <xf numFmtId="176" fontId="0" fillId="0" borderId="41" xfId="0" applyNumberFormat="1" applyBorder="1" applyAlignment="1" applyProtection="1">
      <alignment horizontal="left" vertical="center"/>
      <protection locked="0"/>
    </xf>
    <xf numFmtId="176" fontId="0" fillId="0" borderId="43" xfId="0" applyNumberFormat="1" applyBorder="1" applyAlignment="1" applyProtection="1">
      <alignment horizontal="left" vertical="center"/>
      <protection locked="0"/>
    </xf>
    <xf numFmtId="176" fontId="0" fillId="0" borderId="44" xfId="0" applyNumberFormat="1" applyBorder="1" applyAlignment="1" applyProtection="1">
      <alignment horizontal="left" vertical="center"/>
      <protection locked="0"/>
    </xf>
    <xf numFmtId="176" fontId="0" fillId="0" borderId="45" xfId="0" applyNumberFormat="1" applyBorder="1" applyAlignment="1" applyProtection="1">
      <alignment horizontal="left" vertical="center"/>
      <protection locked="0"/>
    </xf>
    <xf numFmtId="176" fontId="0" fillId="0" borderId="46" xfId="0" applyNumberForma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89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4" borderId="68" xfId="0" applyFill="1" applyBorder="1" applyAlignment="1">
      <alignment horizontal="center" vertical="center"/>
    </xf>
    <xf numFmtId="0" fontId="0" fillId="4" borderId="69" xfId="0" applyFill="1" applyBorder="1" applyAlignment="1">
      <alignment horizontal="center" vertical="center"/>
    </xf>
    <xf numFmtId="0" fontId="0" fillId="4" borderId="70" xfId="0" applyFill="1" applyBorder="1" applyAlignment="1">
      <alignment horizontal="center" vertical="center"/>
    </xf>
    <xf numFmtId="56" fontId="0" fillId="0" borderId="86" xfId="0" applyNumberFormat="1" applyBorder="1" applyAlignment="1">
      <alignment horizontal="center" vertical="center"/>
    </xf>
    <xf numFmtId="56" fontId="0" fillId="0" borderId="87" xfId="0" applyNumberFormat="1" applyBorder="1" applyAlignment="1">
      <alignment horizontal="center" vertical="center"/>
    </xf>
    <xf numFmtId="56" fontId="0" fillId="0" borderId="78" xfId="0" applyNumberFormat="1" applyBorder="1" applyAlignment="1">
      <alignment horizontal="center" vertical="center"/>
    </xf>
    <xf numFmtId="56" fontId="0" fillId="0" borderId="79" xfId="0" applyNumberFormat="1" applyBorder="1" applyAlignment="1">
      <alignment horizontal="center" vertical="center"/>
    </xf>
    <xf numFmtId="0" fontId="0" fillId="4" borderId="11" xfId="0" applyFill="1" applyBorder="1" applyAlignment="1">
      <alignment horizontal="distributed" vertical="center"/>
    </xf>
    <xf numFmtId="0" fontId="0" fillId="4" borderId="4" xfId="0" applyFill="1" applyBorder="1" applyAlignment="1">
      <alignment horizontal="distributed" vertical="center"/>
    </xf>
    <xf numFmtId="176" fontId="0" fillId="0" borderId="16" xfId="0" applyNumberFormat="1" applyBorder="1" applyAlignment="1" applyProtection="1">
      <alignment horizontal="left" vertical="center"/>
      <protection locked="0"/>
    </xf>
    <xf numFmtId="176" fontId="0" fillId="0" borderId="13" xfId="0" applyNumberFormat="1" applyBorder="1" applyAlignment="1" applyProtection="1">
      <alignment horizontal="left" vertical="center"/>
      <protection locked="0"/>
    </xf>
    <xf numFmtId="176" fontId="0" fillId="0" borderId="32" xfId="0" applyNumberFormat="1" applyBorder="1" applyAlignment="1" applyProtection="1">
      <alignment horizontal="left" vertical="center"/>
      <protection locked="0"/>
    </xf>
    <xf numFmtId="0" fontId="0" fillId="4" borderId="16" xfId="0" applyFill="1" applyBorder="1" applyAlignment="1">
      <alignment horizontal="distributed" vertical="center"/>
    </xf>
    <xf numFmtId="0" fontId="0" fillId="4" borderId="8" xfId="0" applyFill="1" applyBorder="1" applyAlignment="1">
      <alignment horizontal="distributed" vertical="center"/>
    </xf>
    <xf numFmtId="176" fontId="0" fillId="0" borderId="42" xfId="0" applyNumberForma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0" fillId="4" borderId="72" xfId="0" applyFill="1" applyBorder="1" applyAlignment="1">
      <alignment horizontal="center" vertical="center" shrinkToFit="1"/>
    </xf>
    <xf numFmtId="0" fontId="0" fillId="4" borderId="54" xfId="0" applyFill="1" applyBorder="1" applyAlignment="1">
      <alignment horizontal="center" vertical="center" shrinkToFit="1"/>
    </xf>
    <xf numFmtId="0" fontId="0" fillId="4" borderId="55" xfId="0" applyFill="1" applyBorder="1" applyAlignment="1">
      <alignment horizontal="center" vertical="center" shrinkToFit="1"/>
    </xf>
    <xf numFmtId="0" fontId="0" fillId="4" borderId="40" xfId="0" applyFill="1" applyBorder="1" applyAlignment="1">
      <alignment horizontal="center" vertical="center" shrinkToFit="1"/>
    </xf>
    <xf numFmtId="0" fontId="0" fillId="4" borderId="41" xfId="0" applyFill="1" applyBorder="1" applyAlignment="1">
      <alignment horizontal="center" vertical="center" shrinkToFit="1"/>
    </xf>
    <xf numFmtId="0" fontId="0" fillId="4" borderId="43" xfId="0" applyFill="1" applyBorder="1" applyAlignment="1">
      <alignment horizontal="center" vertical="center" shrinkToFit="1"/>
    </xf>
    <xf numFmtId="176" fontId="0" fillId="0" borderId="12" xfId="0" applyNumberFormat="1" applyBorder="1" applyAlignment="1" applyProtection="1">
      <alignment horizontal="left" vertical="center"/>
      <protection locked="0"/>
    </xf>
    <xf numFmtId="0" fontId="0" fillId="0" borderId="65" xfId="0" applyBorder="1" applyAlignment="1" applyProtection="1">
      <alignment horizontal="left" vertical="center"/>
      <protection locked="0"/>
    </xf>
    <xf numFmtId="0" fontId="0" fillId="0" borderId="60" xfId="0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left" vertical="center"/>
      <protection locked="0"/>
    </xf>
    <xf numFmtId="0" fontId="0" fillId="0" borderId="37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3" borderId="4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76" xfId="0" applyBorder="1" applyAlignment="1">
      <alignment horizontal="left" vertical="center"/>
    </xf>
    <xf numFmtId="0" fontId="0" fillId="0" borderId="77" xfId="0" applyBorder="1" applyAlignment="1">
      <alignment horizontal="left" vertical="center"/>
    </xf>
    <xf numFmtId="0" fontId="0" fillId="3" borderId="11" xfId="0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25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rgb="FFCCFFFF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CCFFFF"/>
        </patternFill>
      </fill>
    </dxf>
    <dxf>
      <fill>
        <patternFill>
          <bgColor theme="7" tint="0.59996337778862885"/>
        </patternFill>
      </fill>
    </dxf>
    <dxf>
      <fill>
        <patternFill>
          <bgColor rgb="FFCCFFFF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colors>
    <mruColors>
      <color rgb="FFCCFFFF"/>
      <color rgb="FFA1A1A1"/>
      <color rgb="FFA3A3A3"/>
      <color rgb="FFA7A7B7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10310</xdr:colOff>
      <xdr:row>49</xdr:row>
      <xdr:rowOff>34941</xdr:rowOff>
    </xdr:from>
    <xdr:to>
      <xdr:col>2</xdr:col>
      <xdr:colOff>420865</xdr:colOff>
      <xdr:row>49</xdr:row>
      <xdr:rowOff>206733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9E77194-4925-4DF5-B45E-656B4BA298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696" t="63194" r="88848" b="31690"/>
        <a:stretch/>
      </xdr:blipFill>
      <xdr:spPr>
        <a:xfrm>
          <a:off x="1627237" y="11567161"/>
          <a:ext cx="410555" cy="17179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2</xdr:col>
      <xdr:colOff>8168</xdr:colOff>
      <xdr:row>50</xdr:row>
      <xdr:rowOff>35935</xdr:rowOff>
    </xdr:from>
    <xdr:to>
      <xdr:col>2</xdr:col>
      <xdr:colOff>420866</xdr:colOff>
      <xdr:row>50</xdr:row>
      <xdr:rowOff>207414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753C020B-F3D5-4322-BC24-F5D2B928AB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1481" t="63732" r="64037" b="31160"/>
        <a:stretch/>
      </xdr:blipFill>
      <xdr:spPr>
        <a:xfrm>
          <a:off x="1625095" y="11805118"/>
          <a:ext cx="412698" cy="171479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5</xdr:col>
      <xdr:colOff>12097</xdr:colOff>
      <xdr:row>49</xdr:row>
      <xdr:rowOff>40143</xdr:rowOff>
    </xdr:from>
    <xdr:to>
      <xdr:col>5</xdr:col>
      <xdr:colOff>425511</xdr:colOff>
      <xdr:row>49</xdr:row>
      <xdr:rowOff>210669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7755313-971F-40B2-9BEE-F9AE4F2534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6588" t="63758" r="38915" b="31162"/>
        <a:stretch/>
      </xdr:blipFill>
      <xdr:spPr>
        <a:xfrm>
          <a:off x="4054414" y="11572363"/>
          <a:ext cx="413414" cy="170526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5</xdr:col>
      <xdr:colOff>10309</xdr:colOff>
      <xdr:row>50</xdr:row>
      <xdr:rowOff>37977</xdr:rowOff>
    </xdr:from>
    <xdr:to>
      <xdr:col>5</xdr:col>
      <xdr:colOff>420865</xdr:colOff>
      <xdr:row>50</xdr:row>
      <xdr:rowOff>208712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CE0EB27B-A55F-43CE-B545-A507CBEF8F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1761" t="63204" r="13795" b="31799"/>
        <a:stretch/>
      </xdr:blipFill>
      <xdr:spPr>
        <a:xfrm>
          <a:off x="4052626" y="11807160"/>
          <a:ext cx="410556" cy="170735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3-5784-391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B2235-21EE-42DC-8DB7-237954667BDF}">
  <sheetPr>
    <tabColor rgb="FFFFC000"/>
    <pageSetUpPr fitToPage="1"/>
  </sheetPr>
  <dimension ref="A1:P59"/>
  <sheetViews>
    <sheetView showZeros="0" tabSelected="1" view="pageBreakPreview" zoomScaleNormal="100" zoomScaleSheetLayoutView="100" workbookViewId="0">
      <selection activeCell="A22" sqref="A22"/>
    </sheetView>
  </sheetViews>
  <sheetFormatPr defaultRowHeight="18" x14ac:dyDescent="0.55000000000000004"/>
  <cols>
    <col min="1" max="9" width="10.58203125" customWidth="1"/>
    <col min="10" max="10" width="0.58203125" customWidth="1"/>
    <col min="11" max="12" width="5.58203125" customWidth="1"/>
    <col min="13" max="15" width="4.25" style="70" customWidth="1"/>
  </cols>
  <sheetData>
    <row r="1" spans="1:13" x14ac:dyDescent="0.55000000000000004">
      <c r="H1" s="93" t="s">
        <v>0</v>
      </c>
      <c r="I1" s="169">
        <f ca="1">TODAY()</f>
        <v>44664</v>
      </c>
      <c r="J1" s="169"/>
      <c r="K1" s="169"/>
      <c r="L1" s="169"/>
      <c r="M1" s="69"/>
    </row>
    <row r="2" spans="1:13" ht="22.5" x14ac:dyDescent="0.55000000000000004">
      <c r="A2" s="99" t="s">
        <v>1</v>
      </c>
      <c r="I2" s="2"/>
    </row>
    <row r="3" spans="1:13" x14ac:dyDescent="0.55000000000000004">
      <c r="A3" s="100" t="s">
        <v>2</v>
      </c>
      <c r="B3" s="19"/>
      <c r="H3" s="94" t="s">
        <v>3</v>
      </c>
      <c r="I3" s="170"/>
      <c r="J3" s="170"/>
      <c r="K3" s="170"/>
      <c r="L3" s="170"/>
      <c r="M3" s="71"/>
    </row>
    <row r="4" spans="1:13" x14ac:dyDescent="0.55000000000000004">
      <c r="A4" s="19" t="s">
        <v>4</v>
      </c>
      <c r="B4" s="19"/>
      <c r="H4" s="94" t="s">
        <v>5</v>
      </c>
      <c r="I4" s="171"/>
      <c r="J4" s="171"/>
      <c r="K4" s="171"/>
      <c r="L4" s="171"/>
      <c r="M4" s="71"/>
    </row>
    <row r="5" spans="1:13" ht="27.75" customHeight="1" x14ac:dyDescent="0.55000000000000004">
      <c r="H5" s="112" t="s">
        <v>6</v>
      </c>
      <c r="I5" s="133"/>
      <c r="J5" s="133"/>
      <c r="K5" s="133"/>
      <c r="L5" s="102" t="s">
        <v>7</v>
      </c>
      <c r="M5" s="71"/>
    </row>
    <row r="6" spans="1:13" x14ac:dyDescent="0.55000000000000004">
      <c r="H6" s="94" t="s">
        <v>8</v>
      </c>
      <c r="I6" s="171"/>
      <c r="J6" s="171"/>
      <c r="K6" s="171"/>
      <c r="L6" s="171"/>
      <c r="M6" s="71"/>
    </row>
    <row r="7" spans="1:13" x14ac:dyDescent="0.55000000000000004">
      <c r="H7" s="94" t="s">
        <v>9</v>
      </c>
      <c r="I7" s="171"/>
      <c r="J7" s="171"/>
      <c r="K7" s="171"/>
      <c r="L7" s="171"/>
    </row>
    <row r="8" spans="1:13" ht="32.15" customHeight="1" thickBot="1" x14ac:dyDescent="0.6">
      <c r="A8" s="162" t="s">
        <v>10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</row>
    <row r="9" spans="1:13" x14ac:dyDescent="0.55000000000000004">
      <c r="A9" s="86" t="s">
        <v>11</v>
      </c>
      <c r="B9" s="172"/>
      <c r="C9" s="173"/>
      <c r="D9" s="173"/>
      <c r="E9" s="174"/>
      <c r="F9" s="95" t="s">
        <v>12</v>
      </c>
      <c r="G9" s="172"/>
      <c r="H9" s="173"/>
      <c r="I9" s="173"/>
      <c r="J9" s="173"/>
      <c r="K9" s="173"/>
      <c r="L9" s="175"/>
    </row>
    <row r="10" spans="1:13" x14ac:dyDescent="0.55000000000000004">
      <c r="A10" s="103" t="s">
        <v>13</v>
      </c>
      <c r="B10" s="176"/>
      <c r="C10" s="177"/>
      <c r="D10" s="177"/>
      <c r="E10" s="178"/>
      <c r="F10" s="96" t="s">
        <v>14</v>
      </c>
      <c r="G10" s="176"/>
      <c r="H10" s="177"/>
      <c r="I10" s="177"/>
      <c r="J10" s="177"/>
      <c r="K10" s="177"/>
      <c r="L10" s="179"/>
    </row>
    <row r="11" spans="1:13" x14ac:dyDescent="0.55000000000000004">
      <c r="A11" s="103" t="s">
        <v>15</v>
      </c>
      <c r="B11" s="176"/>
      <c r="C11" s="177"/>
      <c r="D11" s="177"/>
      <c r="E11" s="178"/>
      <c r="F11" s="96" t="s">
        <v>16</v>
      </c>
      <c r="G11" s="176"/>
      <c r="H11" s="177"/>
      <c r="I11" s="177"/>
      <c r="J11" s="177"/>
      <c r="K11" s="177"/>
      <c r="L11" s="179"/>
    </row>
    <row r="12" spans="1:13" x14ac:dyDescent="0.55000000000000004">
      <c r="A12" s="154" t="s">
        <v>17</v>
      </c>
      <c r="B12" s="87" t="s">
        <v>18</v>
      </c>
      <c r="C12" s="156"/>
      <c r="D12" s="157"/>
      <c r="E12" s="158"/>
      <c r="F12" s="159" t="s">
        <v>19</v>
      </c>
      <c r="G12" s="97" t="s">
        <v>18</v>
      </c>
      <c r="H12" s="137"/>
      <c r="I12" s="138"/>
      <c r="J12" s="138"/>
      <c r="K12" s="138"/>
      <c r="L12" s="139"/>
    </row>
    <row r="13" spans="1:13" x14ac:dyDescent="0.55000000000000004">
      <c r="A13" s="155"/>
      <c r="B13" s="88" t="s">
        <v>20</v>
      </c>
      <c r="C13" s="134"/>
      <c r="D13" s="135"/>
      <c r="E13" s="161"/>
      <c r="F13" s="160"/>
      <c r="G13" s="98" t="s">
        <v>20</v>
      </c>
      <c r="H13" s="134"/>
      <c r="I13" s="135"/>
      <c r="J13" s="135"/>
      <c r="K13" s="135"/>
      <c r="L13" s="136"/>
    </row>
    <row r="14" spans="1:13" ht="18.5" thickBot="1" x14ac:dyDescent="0.6">
      <c r="A14" s="104" t="s">
        <v>21</v>
      </c>
      <c r="B14" s="140"/>
      <c r="C14" s="141"/>
      <c r="D14" s="141"/>
      <c r="E14" s="141"/>
      <c r="F14" s="141"/>
      <c r="G14" s="141"/>
      <c r="H14" s="141"/>
      <c r="I14" s="141"/>
      <c r="J14" s="141"/>
      <c r="K14" s="141"/>
      <c r="L14" s="142"/>
    </row>
    <row r="15" spans="1:13" ht="10.5" customHeight="1" x14ac:dyDescent="0.55000000000000004">
      <c r="A15" s="143"/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 x14ac:dyDescent="0.55000000000000004">
      <c r="A16" t="s">
        <v>22</v>
      </c>
      <c r="I16" s="36"/>
      <c r="J16" s="20"/>
      <c r="K16" s="20"/>
      <c r="L16" s="20"/>
    </row>
    <row r="17" spans="1:16" x14ac:dyDescent="0.55000000000000004">
      <c r="A17" s="101"/>
      <c r="B17" t="s">
        <v>23</v>
      </c>
      <c r="I17" s="36"/>
      <c r="J17" s="20"/>
      <c r="K17" s="20"/>
      <c r="L17" s="20"/>
    </row>
    <row r="18" spans="1:16" ht="10.5" customHeight="1" x14ac:dyDescent="0.55000000000000004">
      <c r="I18" s="36"/>
      <c r="J18" s="20"/>
      <c r="K18" s="20"/>
      <c r="L18" s="20"/>
    </row>
    <row r="19" spans="1:16" ht="18.5" thickBot="1" x14ac:dyDescent="0.6">
      <c r="A19" t="s">
        <v>24</v>
      </c>
      <c r="I19" s="36"/>
      <c r="J19" s="20"/>
      <c r="K19" s="20"/>
      <c r="L19" s="20"/>
      <c r="M19" s="72"/>
    </row>
    <row r="20" spans="1:16" x14ac:dyDescent="0.55000000000000004">
      <c r="A20" s="144" t="s">
        <v>25</v>
      </c>
      <c r="B20" s="145"/>
      <c r="C20" s="145"/>
      <c r="D20" s="145"/>
      <c r="E20" s="145"/>
      <c r="F20" s="145"/>
      <c r="G20" s="145"/>
      <c r="H20" s="145"/>
      <c r="I20" s="146"/>
      <c r="J20" s="20"/>
      <c r="K20" s="152" t="s">
        <v>26</v>
      </c>
      <c r="L20" s="150" t="s">
        <v>27</v>
      </c>
      <c r="M20" s="72"/>
    </row>
    <row r="21" spans="1:16" x14ac:dyDescent="0.55000000000000004">
      <c r="A21" s="89" t="s">
        <v>28</v>
      </c>
      <c r="B21" s="90" t="s">
        <v>29</v>
      </c>
      <c r="C21" s="91" t="s">
        <v>30</v>
      </c>
      <c r="D21" s="92" t="s">
        <v>31</v>
      </c>
      <c r="E21" s="78" t="s">
        <v>32</v>
      </c>
      <c r="F21" s="79" t="s">
        <v>33</v>
      </c>
      <c r="G21" s="147" t="s">
        <v>34</v>
      </c>
      <c r="H21" s="148"/>
      <c r="I21" s="149"/>
      <c r="J21" s="36"/>
      <c r="K21" s="153"/>
      <c r="L21" s="151"/>
      <c r="M21" s="72"/>
    </row>
    <row r="22" spans="1:16" ht="18" customHeight="1" x14ac:dyDescent="0.55000000000000004">
      <c r="A22" s="22"/>
      <c r="B22" s="23"/>
      <c r="C22" s="24"/>
      <c r="D22" s="24"/>
      <c r="E22" s="80" t="str">
        <f>IFERROR(VLOOKUP(D22,'リスト(編集不可) (2)'!$O$4:$P$53,2,FALSE),"")</f>
        <v/>
      </c>
      <c r="F22" s="80" t="str">
        <f>IFERROR(VLOOKUP(D22,'リスト(編集不可) (2)'!$O$4:$Q$53,3,FALSE),"")</f>
        <v/>
      </c>
      <c r="G22" s="163" t="str">
        <f>IFERROR(VLOOKUP(D22,'リスト(編集不可) (2)'!$O$4:$S$53,4,FALSE),"")</f>
        <v/>
      </c>
      <c r="H22" s="164"/>
      <c r="I22" s="165"/>
      <c r="K22" s="111"/>
      <c r="L22" s="116"/>
      <c r="M22" s="75" t="str">
        <f>($A$17&amp;"窓")</f>
        <v>窓</v>
      </c>
      <c r="N22" s="75" t="str">
        <f>M22&amp;"形状"</f>
        <v>窓形状</v>
      </c>
      <c r="O22" s="75" t="str">
        <f t="shared" ref="O22:O48" si="0">N22&amp;C22</f>
        <v>窓形状</v>
      </c>
      <c r="P22" s="76"/>
    </row>
    <row r="23" spans="1:16" ht="18" customHeight="1" x14ac:dyDescent="0.55000000000000004">
      <c r="A23" s="25"/>
      <c r="B23" s="26"/>
      <c r="C23" s="27"/>
      <c r="D23" s="27"/>
      <c r="E23" s="81" t="str">
        <f>IFERROR(VLOOKUP(D23,'リスト(編集不可) (2)'!$O$4:$P$53,2,FALSE),"")</f>
        <v/>
      </c>
      <c r="F23" s="81" t="str">
        <f>IFERROR(VLOOKUP(D23,'リスト(編集不可) (2)'!$O$4:$Q$53,3,FALSE),"")</f>
        <v/>
      </c>
      <c r="G23" s="124" t="str">
        <f>IFERROR(VLOOKUP(D23,'リスト(編集不可) (2)'!$O$4:$S$53,4,FALSE),"")</f>
        <v/>
      </c>
      <c r="H23" s="125"/>
      <c r="I23" s="126"/>
      <c r="K23" s="108"/>
      <c r="L23" s="116"/>
      <c r="M23" s="75" t="str">
        <f t="shared" ref="M23:M48" si="1">($A$17&amp;"窓")</f>
        <v>窓</v>
      </c>
      <c r="N23" s="75" t="str">
        <f t="shared" ref="N23:N39" si="2">M23&amp;"形状"</f>
        <v>窓形状</v>
      </c>
      <c r="O23" s="75" t="str">
        <f t="shared" si="0"/>
        <v>窓形状</v>
      </c>
      <c r="P23" s="76"/>
    </row>
    <row r="24" spans="1:16" ht="18" customHeight="1" x14ac:dyDescent="0.55000000000000004">
      <c r="A24" s="32"/>
      <c r="B24" s="28"/>
      <c r="C24" s="33"/>
      <c r="D24" s="33"/>
      <c r="E24" s="82" t="str">
        <f>IFERROR(VLOOKUP(D24,'リスト(編集不可) (2)'!$O$4:$P$53,2,FALSE),"")</f>
        <v/>
      </c>
      <c r="F24" s="82" t="str">
        <f>IFERROR(VLOOKUP(D24,'リスト(編集不可) (2)'!$O$4:$Q$53,3,FALSE),"")</f>
        <v/>
      </c>
      <c r="G24" s="166" t="str">
        <f>IFERROR(VLOOKUP(D24,'リスト(編集不可) (2)'!$O$4:$S$53,4,FALSE),"")</f>
        <v/>
      </c>
      <c r="H24" s="167"/>
      <c r="I24" s="168"/>
      <c r="K24" s="110"/>
      <c r="L24" s="118"/>
      <c r="M24" s="75" t="str">
        <f>($A$17&amp;"窓")</f>
        <v>窓</v>
      </c>
      <c r="N24" s="75" t="str">
        <f t="shared" si="2"/>
        <v>窓形状</v>
      </c>
      <c r="O24" s="75" t="str">
        <f t="shared" si="0"/>
        <v>窓形状</v>
      </c>
      <c r="P24" s="76"/>
    </row>
    <row r="25" spans="1:16" ht="18" customHeight="1" x14ac:dyDescent="0.55000000000000004">
      <c r="A25" s="29"/>
      <c r="B25" s="30"/>
      <c r="C25" s="31"/>
      <c r="D25" s="31"/>
      <c r="E25" s="83" t="str">
        <f>IFERROR(VLOOKUP(D25,'リスト(編集不可) (2)'!$O$4:$P$53,2,FALSE),"")</f>
        <v/>
      </c>
      <c r="F25" s="83" t="str">
        <f>IFERROR(VLOOKUP(D25,'リスト(編集不可) (2)'!$O$4:$Q$53,3,FALSE),"")</f>
        <v/>
      </c>
      <c r="G25" s="121" t="str">
        <f>IFERROR(VLOOKUP(D25,'リスト(編集不可) (2)'!$O$4:$S$53,4,FALSE),"")</f>
        <v/>
      </c>
      <c r="H25" s="122"/>
      <c r="I25" s="123"/>
      <c r="K25" s="111"/>
      <c r="L25" s="119"/>
      <c r="M25" s="75" t="str">
        <f t="shared" si="1"/>
        <v>窓</v>
      </c>
      <c r="N25" s="75" t="str">
        <f t="shared" si="2"/>
        <v>窓形状</v>
      </c>
      <c r="O25" s="75" t="str">
        <f t="shared" si="0"/>
        <v>窓形状</v>
      </c>
      <c r="P25" s="76"/>
    </row>
    <row r="26" spans="1:16" ht="18" customHeight="1" x14ac:dyDescent="0.55000000000000004">
      <c r="A26" s="25"/>
      <c r="B26" s="26"/>
      <c r="C26" s="27"/>
      <c r="D26" s="27"/>
      <c r="E26" s="81" t="str">
        <f>IFERROR(VLOOKUP(D26,'リスト(編集不可) (2)'!$O$4:$P$53,2,FALSE),"")</f>
        <v/>
      </c>
      <c r="F26" s="81" t="str">
        <f>IFERROR(VLOOKUP(D26,'リスト(編集不可) (2)'!$O$4:$Q$53,3,FALSE),"")</f>
        <v/>
      </c>
      <c r="G26" s="124" t="str">
        <f>IFERROR(VLOOKUP(D26,'リスト(編集不可) (2)'!$O$4:$S$53,4,FALSE),"")</f>
        <v/>
      </c>
      <c r="H26" s="125"/>
      <c r="I26" s="126"/>
      <c r="K26" s="108"/>
      <c r="L26" s="117"/>
      <c r="M26" s="75" t="str">
        <f t="shared" si="1"/>
        <v>窓</v>
      </c>
      <c r="N26" s="75" t="str">
        <f t="shared" si="2"/>
        <v>窓形状</v>
      </c>
      <c r="O26" s="75" t="str">
        <f t="shared" si="0"/>
        <v>窓形状</v>
      </c>
      <c r="P26" s="76"/>
    </row>
    <row r="27" spans="1:16" ht="18" customHeight="1" x14ac:dyDescent="0.55000000000000004">
      <c r="A27" s="25"/>
      <c r="B27" s="73"/>
      <c r="C27" s="35"/>
      <c r="D27" s="74"/>
      <c r="E27" s="84" t="str">
        <f>IFERROR(VLOOKUP(D27,'リスト(編集不可) (2)'!$O$4:$P$53,2,FALSE),"")</f>
        <v/>
      </c>
      <c r="F27" s="84" t="str">
        <f>IFERROR(VLOOKUP(D27,'リスト(編集不可) (2)'!$O$4:$Q$53,3,FALSE),"")</f>
        <v/>
      </c>
      <c r="G27" s="130" t="str">
        <f>IFERROR(VLOOKUP(D27,'リスト(編集不可) (2)'!$O$4:$S$53,4,FALSE),"")</f>
        <v/>
      </c>
      <c r="H27" s="131"/>
      <c r="I27" s="132"/>
      <c r="K27" s="110"/>
      <c r="L27" s="118"/>
      <c r="M27" s="75" t="str">
        <f t="shared" si="1"/>
        <v>窓</v>
      </c>
      <c r="N27" s="75" t="str">
        <f t="shared" si="2"/>
        <v>窓形状</v>
      </c>
      <c r="O27" s="75" t="str">
        <f t="shared" si="0"/>
        <v>窓形状</v>
      </c>
      <c r="P27" s="76"/>
    </row>
    <row r="28" spans="1:16" ht="18" customHeight="1" x14ac:dyDescent="0.55000000000000004">
      <c r="A28" s="29"/>
      <c r="B28" s="30"/>
      <c r="C28" s="31"/>
      <c r="D28" s="31"/>
      <c r="E28" s="83" t="str">
        <f>IFERROR(VLOOKUP(D28,'リスト(編集不可) (2)'!$O$4:$P$53,2,FALSE),"")</f>
        <v/>
      </c>
      <c r="F28" s="83" t="str">
        <f>IFERROR(VLOOKUP(D28,'リスト(編集不可) (2)'!$O$4:$Q$53,3,FALSE),"")</f>
        <v/>
      </c>
      <c r="G28" s="121" t="str">
        <f>IFERROR(VLOOKUP(D28,'リスト(編集不可) (2)'!$O$4:$S$53,4,FALSE),"")</f>
        <v/>
      </c>
      <c r="H28" s="122"/>
      <c r="I28" s="123"/>
      <c r="K28" s="111"/>
      <c r="L28" s="119"/>
      <c r="M28" s="75" t="str">
        <f t="shared" si="1"/>
        <v>窓</v>
      </c>
      <c r="N28" s="75" t="str">
        <f t="shared" si="2"/>
        <v>窓形状</v>
      </c>
      <c r="O28" s="75" t="str">
        <f t="shared" si="0"/>
        <v>窓形状</v>
      </c>
      <c r="P28" s="76"/>
    </row>
    <row r="29" spans="1:16" ht="18" customHeight="1" x14ac:dyDescent="0.55000000000000004">
      <c r="A29" s="25"/>
      <c r="B29" s="26"/>
      <c r="C29" s="27"/>
      <c r="D29" s="27"/>
      <c r="E29" s="81" t="str">
        <f>IFERROR(VLOOKUP(D29,'リスト(編集不可) (2)'!$O$4:$P$53,2,FALSE),"")</f>
        <v/>
      </c>
      <c r="F29" s="81" t="str">
        <f>IFERROR(VLOOKUP(D29,'リスト(編集不可) (2)'!$O$4:$Q$53,3,FALSE),"")</f>
        <v/>
      </c>
      <c r="G29" s="124" t="str">
        <f>IFERROR(VLOOKUP(D29,'リスト(編集不可) (2)'!$O$4:$S$53,4,FALSE),"")</f>
        <v/>
      </c>
      <c r="H29" s="125"/>
      <c r="I29" s="126"/>
      <c r="K29" s="108"/>
      <c r="L29" s="117"/>
      <c r="M29" s="75" t="str">
        <f t="shared" si="1"/>
        <v>窓</v>
      </c>
      <c r="N29" s="75" t="str">
        <f t="shared" si="2"/>
        <v>窓形状</v>
      </c>
      <c r="O29" s="75" t="str">
        <f t="shared" si="0"/>
        <v>窓形状</v>
      </c>
      <c r="P29" s="76"/>
    </row>
    <row r="30" spans="1:16" ht="18" customHeight="1" x14ac:dyDescent="0.55000000000000004">
      <c r="A30" s="25"/>
      <c r="B30" s="73"/>
      <c r="C30" s="35"/>
      <c r="D30" s="74"/>
      <c r="E30" s="84" t="str">
        <f>IFERROR(VLOOKUP(D30,'リスト(編集不可) (2)'!$O$4:$P$53,2,FALSE),"")</f>
        <v/>
      </c>
      <c r="F30" s="84" t="str">
        <f>IFERROR(VLOOKUP(D30,'リスト(編集不可) (2)'!$O$4:$Q$53,3,FALSE),"")</f>
        <v/>
      </c>
      <c r="G30" s="130" t="str">
        <f>IFERROR(VLOOKUP(D30,'リスト(編集不可) (2)'!$O$4:$S$53,4,FALSE),"")</f>
        <v/>
      </c>
      <c r="H30" s="131"/>
      <c r="I30" s="132"/>
      <c r="K30" s="110"/>
      <c r="L30" s="118"/>
      <c r="M30" s="75" t="str">
        <f t="shared" si="1"/>
        <v>窓</v>
      </c>
      <c r="N30" s="75" t="str">
        <f t="shared" si="2"/>
        <v>窓形状</v>
      </c>
      <c r="O30" s="75" t="str">
        <f t="shared" si="0"/>
        <v>窓形状</v>
      </c>
      <c r="P30" s="76"/>
    </row>
    <row r="31" spans="1:16" ht="18" customHeight="1" x14ac:dyDescent="0.55000000000000004">
      <c r="A31" s="29"/>
      <c r="B31" s="30"/>
      <c r="C31" s="31"/>
      <c r="D31" s="31"/>
      <c r="E31" s="83" t="str">
        <f>IFERROR(VLOOKUP(D31,'リスト(編集不可) (2)'!$O$4:$P$53,2,FALSE),"")</f>
        <v/>
      </c>
      <c r="F31" s="83" t="str">
        <f>IFERROR(VLOOKUP(D31,'リスト(編集不可) (2)'!$O$4:$Q$53,3,FALSE),"")</f>
        <v/>
      </c>
      <c r="G31" s="121" t="str">
        <f>IFERROR(VLOOKUP(D31,'リスト(編集不可) (2)'!$O$4:$S$53,4,FALSE),"")</f>
        <v/>
      </c>
      <c r="H31" s="122"/>
      <c r="I31" s="123"/>
      <c r="K31" s="111"/>
      <c r="L31" s="119"/>
      <c r="M31" s="75" t="str">
        <f t="shared" si="1"/>
        <v>窓</v>
      </c>
      <c r="N31" s="75" t="str">
        <f t="shared" si="2"/>
        <v>窓形状</v>
      </c>
      <c r="O31" s="75" t="str">
        <f t="shared" si="0"/>
        <v>窓形状</v>
      </c>
      <c r="P31" s="76"/>
    </row>
    <row r="32" spans="1:16" ht="18" customHeight="1" x14ac:dyDescent="0.55000000000000004">
      <c r="A32" s="25"/>
      <c r="B32" s="26"/>
      <c r="C32" s="27"/>
      <c r="D32" s="27"/>
      <c r="E32" s="81" t="str">
        <f>IFERROR(VLOOKUP(D32,'リスト(編集不可) (2)'!$O$4:$P$53,2,FALSE),"")</f>
        <v/>
      </c>
      <c r="F32" s="81" t="str">
        <f>IFERROR(VLOOKUP(D32,'リスト(編集不可) (2)'!$O$4:$Q$53,3,FALSE),"")</f>
        <v/>
      </c>
      <c r="G32" s="124" t="str">
        <f>IFERROR(VLOOKUP(D32,'リスト(編集不可) (2)'!$O$4:$S$53,4,FALSE),"")</f>
        <v/>
      </c>
      <c r="H32" s="125"/>
      <c r="I32" s="126"/>
      <c r="K32" s="108"/>
      <c r="L32" s="117"/>
      <c r="M32" s="75" t="str">
        <f t="shared" si="1"/>
        <v>窓</v>
      </c>
      <c r="N32" s="75" t="str">
        <f t="shared" si="2"/>
        <v>窓形状</v>
      </c>
      <c r="O32" s="75" t="str">
        <f t="shared" si="0"/>
        <v>窓形状</v>
      </c>
      <c r="P32" s="76"/>
    </row>
    <row r="33" spans="1:16" ht="18" customHeight="1" x14ac:dyDescent="0.55000000000000004">
      <c r="A33" s="25"/>
      <c r="B33" s="73"/>
      <c r="C33" s="35"/>
      <c r="D33" s="74"/>
      <c r="E33" s="84" t="str">
        <f>IFERROR(VLOOKUP(D33,'リスト(編集不可) (2)'!$O$4:$P$53,2,FALSE),"")</f>
        <v/>
      </c>
      <c r="F33" s="84" t="str">
        <f>IFERROR(VLOOKUP(D33,'リスト(編集不可) (2)'!$O$4:$Q$53,3,FALSE),"")</f>
        <v/>
      </c>
      <c r="G33" s="130" t="str">
        <f>IFERROR(VLOOKUP(D33,'リスト(編集不可) (2)'!$O$4:$S$53,4,FALSE),"")</f>
        <v/>
      </c>
      <c r="H33" s="131"/>
      <c r="I33" s="132"/>
      <c r="K33" s="110"/>
      <c r="L33" s="118"/>
      <c r="M33" s="75" t="str">
        <f t="shared" si="1"/>
        <v>窓</v>
      </c>
      <c r="N33" s="75" t="str">
        <f t="shared" si="2"/>
        <v>窓形状</v>
      </c>
      <c r="O33" s="75" t="str">
        <f t="shared" si="0"/>
        <v>窓形状</v>
      </c>
      <c r="P33" s="76"/>
    </row>
    <row r="34" spans="1:16" ht="18" customHeight="1" x14ac:dyDescent="0.55000000000000004">
      <c r="A34" s="29"/>
      <c r="B34" s="30"/>
      <c r="C34" s="31"/>
      <c r="D34" s="31"/>
      <c r="E34" s="83" t="str">
        <f>IFERROR(VLOOKUP(D34,'リスト(編集不可) (2)'!$O$4:$P$53,2,FALSE),"")</f>
        <v/>
      </c>
      <c r="F34" s="83" t="str">
        <f>IFERROR(VLOOKUP(D34,'リスト(編集不可) (2)'!$O$4:$Q$53,3,FALSE),"")</f>
        <v/>
      </c>
      <c r="G34" s="121" t="str">
        <f>IFERROR(VLOOKUP(D34,'リスト(編集不可) (2)'!$O$4:$S$53,4,FALSE),"")</f>
        <v/>
      </c>
      <c r="H34" s="122"/>
      <c r="I34" s="123"/>
      <c r="K34" s="111"/>
      <c r="L34" s="119"/>
      <c r="M34" s="75" t="str">
        <f t="shared" si="1"/>
        <v>窓</v>
      </c>
      <c r="N34" s="75" t="str">
        <f t="shared" si="2"/>
        <v>窓形状</v>
      </c>
      <c r="O34" s="75" t="str">
        <f t="shared" si="0"/>
        <v>窓形状</v>
      </c>
      <c r="P34" s="76"/>
    </row>
    <row r="35" spans="1:16" ht="18" customHeight="1" x14ac:dyDescent="0.55000000000000004">
      <c r="A35" s="25"/>
      <c r="B35" s="26"/>
      <c r="C35" s="27"/>
      <c r="D35" s="27"/>
      <c r="E35" s="81" t="str">
        <f>IFERROR(VLOOKUP(D35,'リスト(編集不可) (2)'!$O$4:$P$53,2,FALSE),"")</f>
        <v/>
      </c>
      <c r="F35" s="81" t="str">
        <f>IFERROR(VLOOKUP(D35,'リスト(編集不可) (2)'!$O$4:$Q$53,3,FALSE),"")</f>
        <v/>
      </c>
      <c r="G35" s="124" t="str">
        <f>IFERROR(VLOOKUP(D35,'リスト(編集不可) (2)'!$O$4:$S$53,4,FALSE),"")</f>
        <v/>
      </c>
      <c r="H35" s="125"/>
      <c r="I35" s="126"/>
      <c r="K35" s="108"/>
      <c r="L35" s="117"/>
      <c r="M35" s="75" t="str">
        <f t="shared" si="1"/>
        <v>窓</v>
      </c>
      <c r="N35" s="75" t="str">
        <f t="shared" si="2"/>
        <v>窓形状</v>
      </c>
      <c r="O35" s="75" t="str">
        <f t="shared" si="0"/>
        <v>窓形状</v>
      </c>
      <c r="P35" s="76"/>
    </row>
    <row r="36" spans="1:16" ht="18" customHeight="1" x14ac:dyDescent="0.55000000000000004">
      <c r="A36" s="25"/>
      <c r="B36" s="73"/>
      <c r="C36" s="35"/>
      <c r="D36" s="74"/>
      <c r="E36" s="84" t="str">
        <f>IFERROR(VLOOKUP(D36,'リスト(編集不可) (2)'!$O$4:$P$53,2,FALSE),"")</f>
        <v/>
      </c>
      <c r="F36" s="84" t="str">
        <f>IFERROR(VLOOKUP(D36,'リスト(編集不可) (2)'!$O$4:$Q$53,3,FALSE),"")</f>
        <v/>
      </c>
      <c r="G36" s="130" t="str">
        <f>IFERROR(VLOOKUP(D36,'リスト(編集不可) (2)'!$O$4:$S$53,4,FALSE),"")</f>
        <v/>
      </c>
      <c r="H36" s="131"/>
      <c r="I36" s="132"/>
      <c r="K36" s="110"/>
      <c r="L36" s="118"/>
      <c r="M36" s="75" t="str">
        <f t="shared" si="1"/>
        <v>窓</v>
      </c>
      <c r="N36" s="75" t="str">
        <f t="shared" si="2"/>
        <v>窓形状</v>
      </c>
      <c r="O36" s="75" t="str">
        <f t="shared" si="0"/>
        <v>窓形状</v>
      </c>
      <c r="P36" s="76"/>
    </row>
    <row r="37" spans="1:16" ht="18" customHeight="1" x14ac:dyDescent="0.55000000000000004">
      <c r="A37" s="29"/>
      <c r="B37" s="30"/>
      <c r="C37" s="31"/>
      <c r="D37" s="31"/>
      <c r="E37" s="83" t="str">
        <f>IFERROR(VLOOKUP(D37,'リスト(編集不可) (2)'!$O$4:$P$53,2,FALSE),"")</f>
        <v/>
      </c>
      <c r="F37" s="83" t="str">
        <f>IFERROR(VLOOKUP(D37,'リスト(編集不可) (2)'!$O$4:$Q$53,3,FALSE),"")</f>
        <v/>
      </c>
      <c r="G37" s="121" t="str">
        <f>IFERROR(VLOOKUP(D37,'リスト(編集不可) (2)'!$O$4:$S$53,4,FALSE),"")</f>
        <v/>
      </c>
      <c r="H37" s="122"/>
      <c r="I37" s="123"/>
      <c r="J37" s="21"/>
      <c r="K37" s="111"/>
      <c r="L37" s="119"/>
      <c r="M37" s="75" t="str">
        <f t="shared" si="1"/>
        <v>窓</v>
      </c>
      <c r="N37" s="75" t="str">
        <f t="shared" si="2"/>
        <v>窓形状</v>
      </c>
      <c r="O37" s="75" t="str">
        <f t="shared" si="0"/>
        <v>窓形状</v>
      </c>
      <c r="P37" s="76"/>
    </row>
    <row r="38" spans="1:16" ht="18" customHeight="1" x14ac:dyDescent="0.55000000000000004">
      <c r="A38" s="25"/>
      <c r="B38" s="26"/>
      <c r="C38" s="27"/>
      <c r="D38" s="27"/>
      <c r="E38" s="81" t="str">
        <f>IFERROR(VLOOKUP(D38,'リスト(編集不可) (2)'!$O$4:$P$53,2,FALSE),"")</f>
        <v/>
      </c>
      <c r="F38" s="81" t="str">
        <f>IFERROR(VLOOKUP(D38,'リスト(編集不可) (2)'!$O$4:$Q$53,3,FALSE),"")</f>
        <v/>
      </c>
      <c r="G38" s="124" t="str">
        <f>IFERROR(VLOOKUP(D38,'リスト(編集不可) (2)'!$O$4:$S$53,4,FALSE),"")</f>
        <v/>
      </c>
      <c r="H38" s="125"/>
      <c r="I38" s="126"/>
      <c r="J38" s="37"/>
      <c r="K38" s="108"/>
      <c r="L38" s="117"/>
      <c r="M38" s="75" t="str">
        <f t="shared" si="1"/>
        <v>窓</v>
      </c>
      <c r="N38" s="75" t="str">
        <f t="shared" si="2"/>
        <v>窓形状</v>
      </c>
      <c r="O38" s="75" t="str">
        <f t="shared" si="0"/>
        <v>窓形状</v>
      </c>
      <c r="P38" s="76"/>
    </row>
    <row r="39" spans="1:16" ht="18" customHeight="1" x14ac:dyDescent="0.55000000000000004">
      <c r="A39" s="25"/>
      <c r="B39" s="73"/>
      <c r="C39" s="35"/>
      <c r="D39" s="74"/>
      <c r="E39" s="84" t="str">
        <f>IFERROR(VLOOKUP(D39,'リスト(編集不可) (2)'!$O$4:$P$53,2,FALSE),"")</f>
        <v/>
      </c>
      <c r="F39" s="84" t="str">
        <f>IFERROR(VLOOKUP(D39,'リスト(編集不可) (2)'!$O$4:$Q$53,3,FALSE),"")</f>
        <v/>
      </c>
      <c r="G39" s="130" t="str">
        <f>IFERROR(VLOOKUP(D39,'リスト(編集不可) (2)'!$O$4:$S$53,4,FALSE),"")</f>
        <v/>
      </c>
      <c r="H39" s="131"/>
      <c r="I39" s="132"/>
      <c r="K39" s="110"/>
      <c r="L39" s="118"/>
      <c r="M39" s="75" t="str">
        <f t="shared" si="1"/>
        <v>窓</v>
      </c>
      <c r="N39" s="75" t="str">
        <f t="shared" si="2"/>
        <v>窓形状</v>
      </c>
      <c r="O39" s="75" t="str">
        <f t="shared" si="0"/>
        <v>窓形状</v>
      </c>
      <c r="P39" s="76"/>
    </row>
    <row r="40" spans="1:16" ht="18" customHeight="1" x14ac:dyDescent="0.55000000000000004">
      <c r="A40" s="29"/>
      <c r="B40" s="30"/>
      <c r="C40" s="31"/>
      <c r="D40" s="31"/>
      <c r="E40" s="83" t="str">
        <f>IFERROR(VLOOKUP(D40,'リスト(編集不可) (2)'!$O$4:$P$53,2,FALSE),"")</f>
        <v/>
      </c>
      <c r="F40" s="83" t="str">
        <f>IFERROR(VLOOKUP(D40,'リスト(編集不可) (2)'!$O$4:$Q$53,3,FALSE),"")</f>
        <v/>
      </c>
      <c r="G40" s="121" t="str">
        <f>IFERROR(VLOOKUP(D40,'リスト(編集不可) (2)'!$O$4:$S$53,4,FALSE),"")</f>
        <v/>
      </c>
      <c r="H40" s="122"/>
      <c r="I40" s="123"/>
      <c r="K40" s="107"/>
      <c r="L40" s="119"/>
      <c r="M40" s="75" t="str">
        <f t="shared" si="1"/>
        <v>窓</v>
      </c>
      <c r="N40" s="75" t="str">
        <f t="shared" ref="N40:N47" si="3">M40&amp;"形状"</f>
        <v>窓形状</v>
      </c>
      <c r="O40" s="75" t="str">
        <f t="shared" si="0"/>
        <v>窓形状</v>
      </c>
      <c r="P40" s="76"/>
    </row>
    <row r="41" spans="1:16" ht="18" customHeight="1" x14ac:dyDescent="0.55000000000000004">
      <c r="A41" s="25"/>
      <c r="B41" s="26"/>
      <c r="C41" s="27"/>
      <c r="D41" s="27"/>
      <c r="E41" s="81" t="str">
        <f>IFERROR(VLOOKUP(D41,'リスト(編集不可) (2)'!$O$4:$P$53,2,FALSE),"")</f>
        <v/>
      </c>
      <c r="F41" s="81" t="str">
        <f>IFERROR(VLOOKUP(D41,'リスト(編集不可) (2)'!$O$4:$Q$53,3,FALSE),"")</f>
        <v/>
      </c>
      <c r="G41" s="124" t="str">
        <f>IFERROR(VLOOKUP(D41,'リスト(編集不可) (2)'!$O$4:$S$53,4,FALSE),"")</f>
        <v/>
      </c>
      <c r="H41" s="125"/>
      <c r="I41" s="126"/>
      <c r="K41" s="108"/>
      <c r="L41" s="117"/>
      <c r="M41" s="75" t="str">
        <f t="shared" si="1"/>
        <v>窓</v>
      </c>
      <c r="N41" s="75" t="str">
        <f t="shared" si="3"/>
        <v>窓形状</v>
      </c>
      <c r="O41" s="75" t="str">
        <f t="shared" si="0"/>
        <v>窓形状</v>
      </c>
      <c r="P41" s="76"/>
    </row>
    <row r="42" spans="1:16" ht="18" customHeight="1" x14ac:dyDescent="0.55000000000000004">
      <c r="A42" s="32"/>
      <c r="B42" s="28"/>
      <c r="C42" s="33"/>
      <c r="D42" s="33"/>
      <c r="E42" s="82" t="str">
        <f>IFERROR(VLOOKUP(D42,'リスト(編集不可) (2)'!$O$4:$P$53,2,FALSE),"")</f>
        <v/>
      </c>
      <c r="F42" s="82" t="str">
        <f>IFERROR(VLOOKUP(D42,'リスト(編集不可) (2)'!$O$4:$Q$53,3,FALSE),"")</f>
        <v/>
      </c>
      <c r="G42" s="166" t="str">
        <f>IFERROR(VLOOKUP(D42,'リスト(編集不可) (2)'!$O$4:$S$53,4,FALSE),"")</f>
        <v/>
      </c>
      <c r="H42" s="167"/>
      <c r="I42" s="168"/>
      <c r="K42" s="110"/>
      <c r="L42" s="118"/>
      <c r="M42" s="75" t="str">
        <f t="shared" si="1"/>
        <v>窓</v>
      </c>
      <c r="N42" s="75" t="str">
        <f t="shared" si="3"/>
        <v>窓形状</v>
      </c>
      <c r="O42" s="75" t="str">
        <f t="shared" si="0"/>
        <v>窓形状</v>
      </c>
      <c r="P42" s="76"/>
    </row>
    <row r="43" spans="1:16" ht="18" customHeight="1" x14ac:dyDescent="0.55000000000000004">
      <c r="A43" s="29"/>
      <c r="B43" s="30"/>
      <c r="C43" s="31"/>
      <c r="D43" s="31"/>
      <c r="E43" s="83" t="str">
        <f>IFERROR(VLOOKUP(D43,'リスト(編集不可) (2)'!$O$4:$P$53,2,FALSE),"")</f>
        <v/>
      </c>
      <c r="F43" s="83" t="str">
        <f>IFERROR(VLOOKUP(D43,'リスト(編集不可) (2)'!$O$4:$Q$53,3,FALSE),"")</f>
        <v/>
      </c>
      <c r="G43" s="121" t="str">
        <f>IFERROR(VLOOKUP(D43,'リスト(編集不可) (2)'!$O$4:$S$53,4,FALSE),"")</f>
        <v/>
      </c>
      <c r="H43" s="122"/>
      <c r="I43" s="123"/>
      <c r="J43" s="21"/>
      <c r="K43" s="107"/>
      <c r="L43" s="119"/>
      <c r="M43" s="75" t="str">
        <f t="shared" si="1"/>
        <v>窓</v>
      </c>
      <c r="N43" s="75" t="str">
        <f t="shared" si="3"/>
        <v>窓形状</v>
      </c>
      <c r="O43" s="75" t="str">
        <f t="shared" si="0"/>
        <v>窓形状</v>
      </c>
      <c r="P43" s="76"/>
    </row>
    <row r="44" spans="1:16" ht="18" customHeight="1" x14ac:dyDescent="0.55000000000000004">
      <c r="A44" s="25"/>
      <c r="B44" s="26"/>
      <c r="C44" s="27"/>
      <c r="D44" s="27"/>
      <c r="E44" s="81" t="str">
        <f>IFERROR(VLOOKUP(D44,'リスト(編集不可) (2)'!$O$4:$P$53,2,FALSE),"")</f>
        <v/>
      </c>
      <c r="F44" s="81" t="str">
        <f>IFERROR(VLOOKUP(D44,'リスト(編集不可) (2)'!$O$4:$Q$53,3,FALSE),"")</f>
        <v/>
      </c>
      <c r="G44" s="124" t="str">
        <f>IFERROR(VLOOKUP(D44,'リスト(編集不可) (2)'!$O$4:$S$53,4,FALSE),"")</f>
        <v/>
      </c>
      <c r="H44" s="125"/>
      <c r="I44" s="126"/>
      <c r="J44" s="37"/>
      <c r="K44" s="108"/>
      <c r="L44" s="117"/>
      <c r="M44" s="75" t="str">
        <f t="shared" si="1"/>
        <v>窓</v>
      </c>
      <c r="N44" s="75" t="str">
        <f t="shared" si="3"/>
        <v>窓形状</v>
      </c>
      <c r="O44" s="75" t="str">
        <f t="shared" si="0"/>
        <v>窓形状</v>
      </c>
      <c r="P44" s="76"/>
    </row>
    <row r="45" spans="1:16" ht="18" customHeight="1" x14ac:dyDescent="0.55000000000000004">
      <c r="A45" s="25"/>
      <c r="B45" s="28"/>
      <c r="C45" s="33"/>
      <c r="D45" s="33"/>
      <c r="E45" s="84" t="str">
        <f>IFERROR(VLOOKUP(D45,'リスト(編集不可) (2)'!$O$4:$P$53,2,FALSE),"")</f>
        <v/>
      </c>
      <c r="F45" s="84" t="str">
        <f>IFERROR(VLOOKUP(D45,'リスト(編集不可) (2)'!$O$4:$Q$53,3,FALSE),"")</f>
        <v/>
      </c>
      <c r="G45" s="130" t="str">
        <f>IFERROR(VLOOKUP(D45,'リスト(編集不可) (2)'!$O$4:$S$53,4,FALSE),"")</f>
        <v/>
      </c>
      <c r="H45" s="131"/>
      <c r="I45" s="132"/>
      <c r="K45" s="110"/>
      <c r="L45" s="118"/>
      <c r="M45" s="75" t="str">
        <f t="shared" si="1"/>
        <v>窓</v>
      </c>
      <c r="N45" s="75" t="str">
        <f t="shared" si="3"/>
        <v>窓形状</v>
      </c>
      <c r="O45" s="75" t="str">
        <f t="shared" si="0"/>
        <v>窓形状</v>
      </c>
      <c r="P45" s="76"/>
    </row>
    <row r="46" spans="1:16" ht="18" customHeight="1" x14ac:dyDescent="0.55000000000000004">
      <c r="A46" s="29"/>
      <c r="B46" s="30"/>
      <c r="C46" s="31"/>
      <c r="D46" s="31"/>
      <c r="E46" s="83" t="str">
        <f>IFERROR(VLOOKUP(D46,'リスト(編集不可) (2)'!$O$4:$P$53,2,FALSE),"")</f>
        <v/>
      </c>
      <c r="F46" s="83" t="str">
        <f>IFERROR(VLOOKUP(D46,'リスト(編集不可) (2)'!$O$4:$Q$53,3,FALSE),"")</f>
        <v/>
      </c>
      <c r="G46" s="121" t="str">
        <f>IFERROR(VLOOKUP(D46,'リスト(編集不可) (2)'!$O$4:$S$53,4,FALSE),"")</f>
        <v/>
      </c>
      <c r="H46" s="122"/>
      <c r="I46" s="123"/>
      <c r="K46" s="107"/>
      <c r="L46" s="119"/>
      <c r="M46" s="75" t="str">
        <f>($A$17&amp;"窓")</f>
        <v>窓</v>
      </c>
      <c r="N46" s="75" t="str">
        <f t="shared" si="3"/>
        <v>窓形状</v>
      </c>
      <c r="O46" s="75" t="str">
        <f t="shared" si="0"/>
        <v>窓形状</v>
      </c>
      <c r="P46" s="76"/>
    </row>
    <row r="47" spans="1:16" ht="18" customHeight="1" x14ac:dyDescent="0.55000000000000004">
      <c r="A47" s="25"/>
      <c r="B47" s="26"/>
      <c r="C47" s="27"/>
      <c r="D47" s="27"/>
      <c r="E47" s="81" t="str">
        <f>IFERROR(VLOOKUP(D47,'リスト(編集不可) (2)'!$O$4:$P$53,2,FALSE),"")</f>
        <v/>
      </c>
      <c r="F47" s="81" t="str">
        <f>IFERROR(VLOOKUP(D47,'リスト(編集不可) (2)'!$O$4:$Q$53,3,FALSE),"")</f>
        <v/>
      </c>
      <c r="G47" s="124" t="str">
        <f>IFERROR(VLOOKUP(D47,'リスト(編集不可) (2)'!$O$4:$S$53,4,FALSE),"")</f>
        <v/>
      </c>
      <c r="H47" s="125"/>
      <c r="I47" s="126"/>
      <c r="K47" s="108"/>
      <c r="L47" s="117"/>
      <c r="M47" s="75" t="str">
        <f t="shared" si="1"/>
        <v>窓</v>
      </c>
      <c r="N47" s="75" t="str">
        <f t="shared" si="3"/>
        <v>窓形状</v>
      </c>
      <c r="O47" s="75" t="str">
        <f t="shared" si="0"/>
        <v>窓形状</v>
      </c>
      <c r="P47" s="76"/>
    </row>
    <row r="48" spans="1:16" ht="18" customHeight="1" thickBot="1" x14ac:dyDescent="0.6">
      <c r="A48" s="34"/>
      <c r="B48" s="105"/>
      <c r="C48" s="77"/>
      <c r="D48" s="77"/>
      <c r="E48" s="85" t="str">
        <f>IFERROR(VLOOKUP(D48,'リスト(編集不可) (2)'!$O$4:$P$53,2,FALSE),"")</f>
        <v/>
      </c>
      <c r="F48" s="85" t="str">
        <f>IFERROR(VLOOKUP(D48,'リスト(編集不可) (2)'!$O$4:$Q$53,3,FALSE),"")</f>
        <v/>
      </c>
      <c r="G48" s="127" t="str">
        <f>IFERROR(VLOOKUP(D48,'リスト(編集不可) (2)'!$O$4:$S$53,4,FALSE),"")</f>
        <v/>
      </c>
      <c r="H48" s="128"/>
      <c r="I48" s="129"/>
      <c r="K48" s="109"/>
      <c r="L48" s="120"/>
      <c r="M48" s="75" t="str">
        <f t="shared" si="1"/>
        <v>窓</v>
      </c>
      <c r="N48" s="75" t="str">
        <f>M48&amp;"形状"</f>
        <v>窓形状</v>
      </c>
      <c r="O48" s="75" t="str">
        <f t="shared" si="0"/>
        <v>窓形状</v>
      </c>
      <c r="P48" s="76"/>
    </row>
    <row r="49" spans="1:16" x14ac:dyDescent="0.55000000000000004">
      <c r="A49" t="s">
        <v>35</v>
      </c>
      <c r="B49" s="106"/>
    </row>
    <row r="50" spans="1:16" x14ac:dyDescent="0.55000000000000004">
      <c r="A50" t="s">
        <v>36</v>
      </c>
      <c r="D50" t="s">
        <v>37</v>
      </c>
    </row>
    <row r="51" spans="1:16" x14ac:dyDescent="0.55000000000000004">
      <c r="A51" t="s">
        <v>38</v>
      </c>
      <c r="D51" t="s">
        <v>39</v>
      </c>
      <c r="O51" s="113"/>
      <c r="P51" s="1"/>
    </row>
    <row r="52" spans="1:16" x14ac:dyDescent="0.55000000000000004">
      <c r="O52" s="115"/>
      <c r="P52" s="1"/>
    </row>
    <row r="53" spans="1:16" x14ac:dyDescent="0.55000000000000004">
      <c r="O53" s="115"/>
      <c r="P53" s="1"/>
    </row>
    <row r="54" spans="1:16" x14ac:dyDescent="0.55000000000000004">
      <c r="O54" s="115"/>
      <c r="P54" s="1"/>
    </row>
    <row r="55" spans="1:16" x14ac:dyDescent="0.55000000000000004">
      <c r="O55" s="115"/>
      <c r="P55" s="1"/>
    </row>
    <row r="56" spans="1:16" x14ac:dyDescent="0.55000000000000004">
      <c r="O56" s="115"/>
      <c r="P56" s="1"/>
    </row>
    <row r="57" spans="1:16" x14ac:dyDescent="0.55000000000000004">
      <c r="G57" s="36"/>
      <c r="H57" s="36"/>
      <c r="O57" s="115"/>
      <c r="P57" s="1"/>
    </row>
    <row r="58" spans="1:16" x14ac:dyDescent="0.55000000000000004">
      <c r="F58" s="114"/>
      <c r="G58" s="114"/>
      <c r="H58" s="114"/>
      <c r="I58" s="114"/>
      <c r="J58" s="114"/>
      <c r="K58" s="114"/>
      <c r="L58" s="114"/>
      <c r="M58" s="115"/>
      <c r="N58" s="115"/>
      <c r="O58" s="115"/>
    </row>
    <row r="59" spans="1:16" x14ac:dyDescent="0.55000000000000004">
      <c r="F59" s="114"/>
      <c r="G59" s="114"/>
      <c r="H59" s="114"/>
      <c r="I59" s="114"/>
      <c r="J59" s="114"/>
      <c r="K59" s="114"/>
      <c r="L59" s="114"/>
      <c r="M59" s="114"/>
      <c r="N59" s="115"/>
      <c r="O59" s="115"/>
    </row>
  </sheetData>
  <sheetProtection sheet="1" objects="1" scenarios="1"/>
  <dataConsolidate/>
  <mergeCells count="52">
    <mergeCell ref="B9:E9"/>
    <mergeCell ref="G9:L9"/>
    <mergeCell ref="B10:E10"/>
    <mergeCell ref="G10:L10"/>
    <mergeCell ref="B11:E11"/>
    <mergeCell ref="G11:L11"/>
    <mergeCell ref="G42:I42"/>
    <mergeCell ref="I1:L1"/>
    <mergeCell ref="I3:L3"/>
    <mergeCell ref="I4:L4"/>
    <mergeCell ref="I6:L6"/>
    <mergeCell ref="I7:L7"/>
    <mergeCell ref="G37:I37"/>
    <mergeCell ref="G38:I38"/>
    <mergeCell ref="G39:I39"/>
    <mergeCell ref="G40:I40"/>
    <mergeCell ref="G34:I34"/>
    <mergeCell ref="G35:I35"/>
    <mergeCell ref="G36:I36"/>
    <mergeCell ref="G31:I31"/>
    <mergeCell ref="G32:I32"/>
    <mergeCell ref="G33:I33"/>
    <mergeCell ref="G27:I27"/>
    <mergeCell ref="G22:I22"/>
    <mergeCell ref="G23:I23"/>
    <mergeCell ref="G24:I24"/>
    <mergeCell ref="G41:I41"/>
    <mergeCell ref="G28:I28"/>
    <mergeCell ref="G29:I29"/>
    <mergeCell ref="G30:I30"/>
    <mergeCell ref="I5:K5"/>
    <mergeCell ref="H13:L13"/>
    <mergeCell ref="H12:L12"/>
    <mergeCell ref="G25:I25"/>
    <mergeCell ref="G26:I26"/>
    <mergeCell ref="B14:L14"/>
    <mergeCell ref="A15:M15"/>
    <mergeCell ref="A20:I20"/>
    <mergeCell ref="G21:I21"/>
    <mergeCell ref="L20:L21"/>
    <mergeCell ref="K20:K21"/>
    <mergeCell ref="A12:A13"/>
    <mergeCell ref="C12:E12"/>
    <mergeCell ref="F12:F13"/>
    <mergeCell ref="C13:E13"/>
    <mergeCell ref="A8:L8"/>
    <mergeCell ref="G46:I46"/>
    <mergeCell ref="G47:I47"/>
    <mergeCell ref="G48:I48"/>
    <mergeCell ref="G43:I43"/>
    <mergeCell ref="G44:I44"/>
    <mergeCell ref="G45:I45"/>
  </mergeCells>
  <phoneticPr fontId="1"/>
  <conditionalFormatting sqref="A3:A4">
    <cfRule type="cellIs" dxfId="24" priority="79" operator="equal">
      <formula>"現場付"</formula>
    </cfRule>
  </conditionalFormatting>
  <conditionalFormatting sqref="B22:B48">
    <cfRule type="expression" dxfId="23" priority="76">
      <formula>FIND("連窓",A22)</formula>
    </cfRule>
  </conditionalFormatting>
  <conditionalFormatting sqref="C25:D27 K25:L27">
    <cfRule type="expression" dxfId="22" priority="74">
      <formula>FIND("3連窓",$B$25)</formula>
    </cfRule>
  </conditionalFormatting>
  <conditionalFormatting sqref="I5:K5 B14:L14 G9:L13 I1:L1 I3:L4 I6:L7">
    <cfRule type="containsBlanks" dxfId="21" priority="71">
      <formula>LEN(TRIM(B1))=0</formula>
    </cfRule>
  </conditionalFormatting>
  <conditionalFormatting sqref="C25:D26 K25:L26">
    <cfRule type="expression" dxfId="20" priority="57">
      <formula>FIND("2連窓",$B$25)</formula>
    </cfRule>
  </conditionalFormatting>
  <conditionalFormatting sqref="A17">
    <cfRule type="containsBlanks" dxfId="19" priority="29">
      <formula>LEN(TRIM(A17))=0</formula>
    </cfRule>
  </conditionalFormatting>
  <conditionalFormatting sqref="B25 B28 B31 B34 B37 B40 B43 B46">
    <cfRule type="expression" dxfId="18" priority="28">
      <formula>FIND("連窓",A25)</formula>
    </cfRule>
  </conditionalFormatting>
  <conditionalFormatting sqref="C28:D30 K28:L30">
    <cfRule type="expression" dxfId="17" priority="26">
      <formula>FIND("3連窓",$B$28)</formula>
    </cfRule>
  </conditionalFormatting>
  <conditionalFormatting sqref="C28:D29 K28:L29">
    <cfRule type="expression" dxfId="16" priority="27">
      <formula>FIND("2連窓",$B$28)</formula>
    </cfRule>
  </conditionalFormatting>
  <conditionalFormatting sqref="C31:D33 K31:L33">
    <cfRule type="expression" dxfId="15" priority="24">
      <formula>FIND("3連窓",$B$31)</formula>
    </cfRule>
  </conditionalFormatting>
  <conditionalFormatting sqref="C31:D32 K31:L32">
    <cfRule type="expression" dxfId="14" priority="25">
      <formula>FIND("2連窓",$B$31)</formula>
    </cfRule>
  </conditionalFormatting>
  <conditionalFormatting sqref="B9:E11 C12:E13">
    <cfRule type="containsBlanks" dxfId="13" priority="23">
      <formula>LEN(TRIM(B9))=0</formula>
    </cfRule>
  </conditionalFormatting>
  <conditionalFormatting sqref="C34:D35 K34:L35">
    <cfRule type="expression" dxfId="12" priority="20">
      <formula>FIND("2連窓",$B$34)</formula>
    </cfRule>
  </conditionalFormatting>
  <conditionalFormatting sqref="C34:D36 K34:L36">
    <cfRule type="expression" dxfId="11" priority="21">
      <formula>FIND("3連窓",$B$34)</formula>
    </cfRule>
  </conditionalFormatting>
  <conditionalFormatting sqref="C37:D38 K37:L38">
    <cfRule type="expression" dxfId="10" priority="18">
      <formula>FIND("2連窓",$B$37)</formula>
    </cfRule>
  </conditionalFormatting>
  <conditionalFormatting sqref="C37:D39 K37:L39">
    <cfRule type="expression" dxfId="9" priority="19">
      <formula>FIND("3連窓",$B$37)</formula>
    </cfRule>
  </conditionalFormatting>
  <conditionalFormatting sqref="C40:D41 K40:L41">
    <cfRule type="expression" dxfId="8" priority="16">
      <formula>FIND("2連窓",$B$40)</formula>
    </cfRule>
  </conditionalFormatting>
  <conditionalFormatting sqref="C22:D24 K22:L24">
    <cfRule type="expression" dxfId="7" priority="15">
      <formula>FIND("3連窓",$B$22)</formula>
    </cfRule>
  </conditionalFormatting>
  <conditionalFormatting sqref="C22:D23 K22:L23">
    <cfRule type="expression" dxfId="6" priority="14">
      <formula>FIND("2連窓",$B$22)</formula>
    </cfRule>
  </conditionalFormatting>
  <conditionalFormatting sqref="B43 B46">
    <cfRule type="expression" dxfId="5" priority="13">
      <formula>FIND("連窓",A43)</formula>
    </cfRule>
  </conditionalFormatting>
  <conditionalFormatting sqref="C40:D42 K40:L42">
    <cfRule type="expression" dxfId="4" priority="5">
      <formula>FIND("3連窓",$B$40)</formula>
    </cfRule>
  </conditionalFormatting>
  <conditionalFormatting sqref="C43:D45 K43:L45">
    <cfRule type="expression" dxfId="3" priority="3">
      <formula>FIND("3連窓",$B$43)</formula>
    </cfRule>
  </conditionalFormatting>
  <conditionalFormatting sqref="C46:D48 K46:L48">
    <cfRule type="expression" dxfId="2" priority="1">
      <formula>FIND("3連窓",$B$46)</formula>
    </cfRule>
  </conditionalFormatting>
  <conditionalFormatting sqref="C46:D47 K46:L47">
    <cfRule type="expression" dxfId="1" priority="2">
      <formula>FIND("2連窓",$B$46)</formula>
    </cfRule>
  </conditionalFormatting>
  <conditionalFormatting sqref="C43:D44 K43:L44">
    <cfRule type="expression" dxfId="0" priority="4">
      <formula>FIND("2連窓",$B$43)</formula>
    </cfRule>
  </conditionalFormatting>
  <dataValidations count="2">
    <dataValidation type="list" allowBlank="1" showInputMessage="1" showErrorMessage="1" sqref="D22:D48 B22:C22 C23:C48 B25 B28 B31 B34 B37 B46 B43 B40" xr:uid="{6541BDA6-270B-47EC-9532-365064ABDB51}">
      <formula1>INDIRECT("_"&amp;M22)</formula1>
    </dataValidation>
    <dataValidation type="list" allowBlank="1" showInputMessage="1" showErrorMessage="1" sqref="A22 A43 A46 A25 A28 A31 A34 A37 A40" xr:uid="{95BA0919-7388-475A-87AA-13B1C364C4E0}">
      <formula1>INDIRECT("_"&amp;$A$17)</formula1>
    </dataValidation>
  </dataValidations>
  <hyperlinks>
    <hyperlink ref="A3" r:id="rId1" display="TEL:03-5784-3913" xr:uid="{5E1893DB-B0C7-4773-9D07-71AFC2CB8045}"/>
  </hyperlinks>
  <printOptions horizontalCentered="1"/>
  <pageMargins left="0.31496062992125984" right="0.31496062992125984" top="0.35433070866141736" bottom="0.35433070866141736" header="0.31496062992125984" footer="0.11811023622047245"/>
  <pageSetup paperSize="9" scale="83" fitToHeight="0" orientation="portrait" verticalDpi="0" r:id="rId2"/>
  <headerFooter>
    <oddFooter>&amp;R&amp;P/&amp;N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9DCC612-4FB3-46A9-AD4B-06C5F391C282}">
          <x14:formula1>
            <xm:f>'リスト(編集不可) (2)'!$A$3:$A$5</xm:f>
          </x14:formula1>
          <xm:sqref>A17</xm:sqref>
        </x14:dataValidation>
        <x14:dataValidation type="list" allowBlank="1" showInputMessage="1" showErrorMessage="1" xr:uid="{5CA7A357-0602-4A7C-8500-72A19B7ECA84}">
          <x14:formula1>
            <xm:f>'リスト(編集不可) (2)'!B$34:B$38</xm:f>
          </x14:formula1>
          <xm:sqref>L22:L48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5E7C2-D3DB-46DE-A1BB-DF116142E57A}">
  <sheetPr>
    <tabColor theme="0" tint="-0.34998626667073579"/>
    <pageSetUpPr fitToPage="1"/>
  </sheetPr>
  <dimension ref="A1:X54"/>
  <sheetViews>
    <sheetView showZeros="0" view="pageBreakPreview" zoomScale="115" zoomScaleNormal="100" zoomScaleSheetLayoutView="115" workbookViewId="0">
      <selection activeCell="D21" sqref="D21"/>
    </sheetView>
  </sheetViews>
  <sheetFormatPr defaultRowHeight="18" x14ac:dyDescent="0.55000000000000004"/>
  <cols>
    <col min="2" max="8" width="11.83203125" customWidth="1"/>
    <col min="9" max="11" width="11.83203125" hidden="1" customWidth="1"/>
    <col min="12" max="12" width="2.08203125" customWidth="1"/>
    <col min="14" max="15" width="11.08203125" customWidth="1"/>
    <col min="16" max="17" width="9.08203125" customWidth="1"/>
    <col min="18" max="19" width="11.08203125" customWidth="1"/>
    <col min="20" max="20" width="1" customWidth="1"/>
  </cols>
  <sheetData>
    <row r="1" spans="1:24" x14ac:dyDescent="0.55000000000000004">
      <c r="N1" s="36"/>
      <c r="O1" s="36"/>
      <c r="P1" s="36"/>
      <c r="Q1" s="36"/>
      <c r="R1" s="36"/>
      <c r="S1" s="36"/>
      <c r="T1" s="36"/>
    </row>
    <row r="2" spans="1:24" ht="18.5" thickBot="1" x14ac:dyDescent="0.6">
      <c r="B2" s="58" t="s">
        <v>33</v>
      </c>
      <c r="C2" s="58" t="s">
        <v>40</v>
      </c>
      <c r="D2" s="58" t="s">
        <v>41</v>
      </c>
      <c r="E2" s="58" t="s">
        <v>30</v>
      </c>
      <c r="F2" s="59" t="s">
        <v>42</v>
      </c>
      <c r="G2" s="58" t="s">
        <v>43</v>
      </c>
      <c r="H2" s="58" t="s">
        <v>44</v>
      </c>
      <c r="N2" s="63"/>
      <c r="O2" s="63"/>
      <c r="P2" s="63"/>
      <c r="Q2" s="63"/>
      <c r="R2" s="63"/>
      <c r="S2" s="63"/>
      <c r="T2" s="36"/>
    </row>
    <row r="3" spans="1:24" ht="18.5" thickBot="1" x14ac:dyDescent="0.6">
      <c r="B3" s="60"/>
      <c r="C3" s="60"/>
      <c r="D3" s="60"/>
      <c r="E3" s="60"/>
      <c r="F3" s="61"/>
      <c r="G3" s="60"/>
      <c r="H3" s="60"/>
      <c r="M3" t="s">
        <v>45</v>
      </c>
      <c r="N3" s="3" t="s">
        <v>30</v>
      </c>
      <c r="O3" s="4" t="s">
        <v>31</v>
      </c>
      <c r="P3" s="4" t="s">
        <v>32</v>
      </c>
      <c r="Q3" s="4" t="s">
        <v>33</v>
      </c>
      <c r="R3" s="202" t="s">
        <v>46</v>
      </c>
      <c r="S3" s="203"/>
      <c r="W3" t="s">
        <v>47</v>
      </c>
    </row>
    <row r="4" spans="1:24" ht="18.5" thickTop="1" x14ac:dyDescent="0.55000000000000004">
      <c r="A4" t="s">
        <v>45</v>
      </c>
      <c r="B4" s="10" t="s">
        <v>45</v>
      </c>
      <c r="C4" s="10" t="s">
        <v>48</v>
      </c>
      <c r="D4" s="10" t="s">
        <v>47</v>
      </c>
      <c r="E4" s="10" t="s">
        <v>49</v>
      </c>
      <c r="F4" s="57" t="s">
        <v>50</v>
      </c>
      <c r="G4" s="54" t="s">
        <v>51</v>
      </c>
      <c r="H4" s="10" t="s">
        <v>52</v>
      </c>
      <c r="N4" s="13" t="s">
        <v>53</v>
      </c>
      <c r="O4" s="7" t="s">
        <v>50</v>
      </c>
      <c r="P4" s="7">
        <v>400</v>
      </c>
      <c r="Q4" s="7">
        <v>2000</v>
      </c>
      <c r="R4" s="180" t="s">
        <v>54</v>
      </c>
      <c r="S4" s="181"/>
      <c r="U4" t="s">
        <v>49</v>
      </c>
      <c r="V4" t="s">
        <v>55</v>
      </c>
      <c r="W4" t="s">
        <v>56</v>
      </c>
      <c r="X4" t="s">
        <v>45</v>
      </c>
    </row>
    <row r="5" spans="1:24" x14ac:dyDescent="0.55000000000000004">
      <c r="A5" t="s">
        <v>57</v>
      </c>
      <c r="B5" s="62"/>
      <c r="C5" s="10" t="s">
        <v>58</v>
      </c>
      <c r="D5" s="10" t="s">
        <v>56</v>
      </c>
      <c r="E5" s="10" t="s">
        <v>59</v>
      </c>
      <c r="F5" s="57" t="s">
        <v>60</v>
      </c>
      <c r="G5" s="10" t="s">
        <v>61</v>
      </c>
      <c r="H5" s="10" t="s">
        <v>62</v>
      </c>
      <c r="N5" s="5" t="s">
        <v>53</v>
      </c>
      <c r="O5" s="8" t="s">
        <v>60</v>
      </c>
      <c r="P5" s="8">
        <v>400</v>
      </c>
      <c r="Q5" s="8">
        <v>2000</v>
      </c>
      <c r="R5" s="182" t="s">
        <v>54</v>
      </c>
      <c r="S5" s="183"/>
      <c r="U5" t="s">
        <v>59</v>
      </c>
      <c r="V5" t="s">
        <v>58</v>
      </c>
      <c r="W5" t="s">
        <v>63</v>
      </c>
      <c r="X5" t="s">
        <v>57</v>
      </c>
    </row>
    <row r="6" spans="1:24" x14ac:dyDescent="0.55000000000000004">
      <c r="C6" s="62"/>
      <c r="D6" s="10" t="s">
        <v>63</v>
      </c>
      <c r="E6" s="10" t="s">
        <v>64</v>
      </c>
      <c r="F6" s="57" t="s">
        <v>65</v>
      </c>
      <c r="G6" s="10" t="s">
        <v>66</v>
      </c>
      <c r="H6" s="10" t="s">
        <v>67</v>
      </c>
      <c r="N6" s="5" t="s">
        <v>53</v>
      </c>
      <c r="O6" s="7" t="s">
        <v>65</v>
      </c>
      <c r="P6" s="7">
        <v>500</v>
      </c>
      <c r="Q6" s="7">
        <v>2000</v>
      </c>
      <c r="R6" s="184" t="s">
        <v>68</v>
      </c>
      <c r="S6" s="185"/>
      <c r="U6" t="s">
        <v>69</v>
      </c>
    </row>
    <row r="7" spans="1:24" x14ac:dyDescent="0.55000000000000004">
      <c r="F7" s="10" t="s">
        <v>70</v>
      </c>
      <c r="G7" s="12">
        <v>1020</v>
      </c>
      <c r="H7" s="10" t="s">
        <v>71</v>
      </c>
      <c r="N7" s="5" t="s">
        <v>53</v>
      </c>
      <c r="O7" s="8" t="s">
        <v>70</v>
      </c>
      <c r="P7" s="8">
        <v>500</v>
      </c>
      <c r="Q7" s="8">
        <v>2000</v>
      </c>
      <c r="R7" s="182" t="s">
        <v>68</v>
      </c>
      <c r="S7" s="183"/>
    </row>
    <row r="8" spans="1:24" x14ac:dyDescent="0.55000000000000004">
      <c r="F8" s="10" t="s">
        <v>72</v>
      </c>
      <c r="G8" s="12" t="s">
        <v>73</v>
      </c>
      <c r="H8" s="10" t="s">
        <v>74</v>
      </c>
      <c r="N8" s="5" t="s">
        <v>53</v>
      </c>
      <c r="O8" s="7" t="s">
        <v>72</v>
      </c>
      <c r="P8" s="9">
        <v>600</v>
      </c>
      <c r="Q8" s="9">
        <v>2000</v>
      </c>
      <c r="R8" s="184" t="s">
        <v>75</v>
      </c>
      <c r="S8" s="185"/>
    </row>
    <row r="9" spans="1:24" ht="18.5" thickBot="1" x14ac:dyDescent="0.6">
      <c r="F9" s="10" t="s">
        <v>76</v>
      </c>
      <c r="G9" s="12" t="s">
        <v>77</v>
      </c>
      <c r="H9" s="10" t="s">
        <v>78</v>
      </c>
      <c r="N9" s="38" t="s">
        <v>53</v>
      </c>
      <c r="O9" s="11" t="s">
        <v>76</v>
      </c>
      <c r="P9" s="11">
        <v>600</v>
      </c>
      <c r="Q9" s="11">
        <v>2000</v>
      </c>
      <c r="R9" s="192" t="s">
        <v>75</v>
      </c>
      <c r="S9" s="193"/>
    </row>
    <row r="10" spans="1:24" x14ac:dyDescent="0.55000000000000004">
      <c r="F10" s="62"/>
      <c r="G10" s="12">
        <v>1220</v>
      </c>
      <c r="H10" s="10" t="s">
        <v>79</v>
      </c>
      <c r="N10" s="6" t="s">
        <v>59</v>
      </c>
      <c r="O10" s="16" t="s">
        <v>51</v>
      </c>
      <c r="P10" s="17">
        <v>800</v>
      </c>
      <c r="Q10" s="17">
        <v>2000</v>
      </c>
      <c r="R10" s="194" t="s">
        <v>80</v>
      </c>
      <c r="S10" s="195"/>
    </row>
    <row r="11" spans="1:24" x14ac:dyDescent="0.55000000000000004">
      <c r="G11" s="62"/>
      <c r="H11" s="10" t="s">
        <v>81</v>
      </c>
      <c r="N11" s="5" t="s">
        <v>59</v>
      </c>
      <c r="O11" s="7" t="s">
        <v>61</v>
      </c>
      <c r="P11" s="9">
        <v>900</v>
      </c>
      <c r="Q11" s="9">
        <v>2000</v>
      </c>
      <c r="R11" s="184" t="s">
        <v>82</v>
      </c>
      <c r="S11" s="185"/>
    </row>
    <row r="12" spans="1:24" x14ac:dyDescent="0.55000000000000004">
      <c r="H12" s="10" t="s">
        <v>83</v>
      </c>
      <c r="N12" s="5" t="s">
        <v>59</v>
      </c>
      <c r="O12" s="8" t="s">
        <v>66</v>
      </c>
      <c r="P12" s="8">
        <v>900</v>
      </c>
      <c r="Q12" s="8">
        <v>2000</v>
      </c>
      <c r="R12" s="182" t="s">
        <v>82</v>
      </c>
      <c r="S12" s="183"/>
    </row>
    <row r="13" spans="1:24" x14ac:dyDescent="0.55000000000000004">
      <c r="H13" s="10" t="s">
        <v>84</v>
      </c>
      <c r="N13" s="5" t="s">
        <v>59</v>
      </c>
      <c r="O13" s="12">
        <v>1020</v>
      </c>
      <c r="P13" s="10">
        <v>1000</v>
      </c>
      <c r="Q13" s="10">
        <v>2000</v>
      </c>
      <c r="R13" s="196" t="s">
        <v>85</v>
      </c>
      <c r="S13" s="197"/>
    </row>
    <row r="14" spans="1:24" x14ac:dyDescent="0.55000000000000004">
      <c r="H14" s="10" t="s">
        <v>86</v>
      </c>
      <c r="N14" s="5" t="s">
        <v>59</v>
      </c>
      <c r="O14" s="40" t="s">
        <v>73</v>
      </c>
      <c r="P14" s="9">
        <v>1100</v>
      </c>
      <c r="Q14" s="9">
        <v>2000</v>
      </c>
      <c r="R14" s="184" t="s">
        <v>87</v>
      </c>
      <c r="S14" s="185"/>
    </row>
    <row r="15" spans="1:24" x14ac:dyDescent="0.55000000000000004">
      <c r="H15" s="10" t="s">
        <v>88</v>
      </c>
      <c r="N15" s="5" t="s">
        <v>59</v>
      </c>
      <c r="O15" s="39" t="s">
        <v>77</v>
      </c>
      <c r="P15" s="8">
        <v>1100</v>
      </c>
      <c r="Q15" s="8">
        <v>2000</v>
      </c>
      <c r="R15" s="182" t="s">
        <v>87</v>
      </c>
      <c r="S15" s="183"/>
    </row>
    <row r="16" spans="1:24" ht="18.5" thickBot="1" x14ac:dyDescent="0.6">
      <c r="N16" s="15" t="s">
        <v>89</v>
      </c>
      <c r="O16" s="18">
        <v>1220</v>
      </c>
      <c r="P16" s="14">
        <v>1200</v>
      </c>
      <c r="Q16" s="14">
        <v>2000</v>
      </c>
      <c r="R16" s="188" t="s">
        <v>90</v>
      </c>
      <c r="S16" s="189"/>
    </row>
    <row r="17" spans="2:20" x14ac:dyDescent="0.55000000000000004">
      <c r="B17" s="58" t="s">
        <v>33</v>
      </c>
      <c r="C17" s="58" t="s">
        <v>40</v>
      </c>
      <c r="D17" s="58" t="s">
        <v>41</v>
      </c>
      <c r="E17" s="58" t="s">
        <v>30</v>
      </c>
      <c r="F17" s="58" t="s">
        <v>91</v>
      </c>
      <c r="G17" s="58" t="s">
        <v>92</v>
      </c>
      <c r="H17" s="58" t="s">
        <v>93</v>
      </c>
      <c r="N17" s="186" t="s">
        <v>94</v>
      </c>
      <c r="O17" s="7" t="s">
        <v>52</v>
      </c>
      <c r="P17" s="7">
        <v>1300</v>
      </c>
      <c r="Q17" s="7">
        <v>2000</v>
      </c>
      <c r="R17" s="190" t="s">
        <v>95</v>
      </c>
      <c r="S17" s="191"/>
    </row>
    <row r="18" spans="2:20" x14ac:dyDescent="0.55000000000000004">
      <c r="B18" s="10"/>
      <c r="C18" s="10"/>
      <c r="D18" s="10"/>
      <c r="E18" s="10"/>
      <c r="F18" s="52"/>
      <c r="G18" s="55"/>
      <c r="H18" s="56"/>
      <c r="N18" s="187"/>
      <c r="O18" s="8" t="s">
        <v>62</v>
      </c>
      <c r="P18" s="8">
        <v>1300</v>
      </c>
      <c r="Q18" s="8">
        <v>2000</v>
      </c>
      <c r="R18" s="182" t="s">
        <v>95</v>
      </c>
      <c r="S18" s="183"/>
    </row>
    <row r="19" spans="2:20" x14ac:dyDescent="0.55000000000000004">
      <c r="B19" s="10" t="s">
        <v>57</v>
      </c>
      <c r="C19" s="10" t="s">
        <v>48</v>
      </c>
      <c r="D19" s="10" t="s">
        <v>47</v>
      </c>
      <c r="E19" s="10" t="s">
        <v>49</v>
      </c>
      <c r="F19" s="52" t="s">
        <v>96</v>
      </c>
      <c r="G19" s="55" t="s">
        <v>97</v>
      </c>
      <c r="H19" s="56" t="s">
        <v>98</v>
      </c>
      <c r="N19" s="200" t="s">
        <v>94</v>
      </c>
      <c r="O19" s="7" t="s">
        <v>67</v>
      </c>
      <c r="P19" s="9">
        <v>1400</v>
      </c>
      <c r="Q19" s="9">
        <v>2000</v>
      </c>
      <c r="R19" s="184" t="s">
        <v>99</v>
      </c>
      <c r="S19" s="185"/>
    </row>
    <row r="20" spans="2:20" x14ac:dyDescent="0.55000000000000004">
      <c r="C20" s="10" t="s">
        <v>58</v>
      </c>
      <c r="D20" s="10" t="s">
        <v>56</v>
      </c>
      <c r="E20" s="10" t="s">
        <v>59</v>
      </c>
      <c r="F20" s="56" t="s">
        <v>100</v>
      </c>
      <c r="G20" s="56" t="s">
        <v>101</v>
      </c>
      <c r="H20" s="56" t="s">
        <v>102</v>
      </c>
      <c r="N20" s="187"/>
      <c r="O20" s="8" t="s">
        <v>71</v>
      </c>
      <c r="P20" s="8">
        <v>1400</v>
      </c>
      <c r="Q20" s="8">
        <v>2000</v>
      </c>
      <c r="R20" s="182" t="s">
        <v>99</v>
      </c>
      <c r="S20" s="183"/>
    </row>
    <row r="21" spans="2:20" x14ac:dyDescent="0.55000000000000004">
      <c r="D21" s="10" t="s">
        <v>63</v>
      </c>
      <c r="E21" s="10" t="s">
        <v>64</v>
      </c>
      <c r="F21" s="56" t="s">
        <v>103</v>
      </c>
      <c r="G21" s="56" t="s">
        <v>104</v>
      </c>
      <c r="H21" s="56" t="s">
        <v>105</v>
      </c>
      <c r="N21" s="200" t="s">
        <v>94</v>
      </c>
      <c r="O21" s="7" t="s">
        <v>74</v>
      </c>
      <c r="P21" s="9">
        <v>1500</v>
      </c>
      <c r="Q21" s="9">
        <v>2000</v>
      </c>
      <c r="R21" s="184" t="s">
        <v>106</v>
      </c>
      <c r="S21" s="185"/>
    </row>
    <row r="22" spans="2:20" x14ac:dyDescent="0.55000000000000004">
      <c r="F22" s="56" t="s">
        <v>107</v>
      </c>
      <c r="G22" s="45">
        <v>1021</v>
      </c>
      <c r="H22" s="56" t="s">
        <v>108</v>
      </c>
      <c r="N22" s="187"/>
      <c r="O22" s="8" t="s">
        <v>78</v>
      </c>
      <c r="P22" s="8">
        <v>1500</v>
      </c>
      <c r="Q22" s="8">
        <v>2000</v>
      </c>
      <c r="R22" s="182" t="s">
        <v>106</v>
      </c>
      <c r="S22" s="183"/>
    </row>
    <row r="23" spans="2:20" x14ac:dyDescent="0.55000000000000004">
      <c r="F23" s="56" t="s">
        <v>109</v>
      </c>
      <c r="G23" s="45" t="s">
        <v>110</v>
      </c>
      <c r="H23" s="56" t="s">
        <v>111</v>
      </c>
      <c r="N23" s="200" t="s">
        <v>94</v>
      </c>
      <c r="O23" s="7" t="s">
        <v>79</v>
      </c>
      <c r="P23" s="9">
        <v>1600</v>
      </c>
      <c r="Q23" s="9">
        <v>2000</v>
      </c>
      <c r="R23" s="184" t="s">
        <v>112</v>
      </c>
      <c r="S23" s="185"/>
    </row>
    <row r="24" spans="2:20" x14ac:dyDescent="0.55000000000000004">
      <c r="F24" s="52" t="s">
        <v>113</v>
      </c>
      <c r="G24" s="45" t="s">
        <v>114</v>
      </c>
      <c r="H24" s="56" t="s">
        <v>115</v>
      </c>
      <c r="N24" s="187"/>
      <c r="O24" s="8" t="s">
        <v>81</v>
      </c>
      <c r="P24" s="8">
        <v>1600</v>
      </c>
      <c r="Q24" s="8">
        <v>2000</v>
      </c>
      <c r="R24" s="182" t="s">
        <v>112</v>
      </c>
      <c r="S24" s="183"/>
    </row>
    <row r="25" spans="2:20" x14ac:dyDescent="0.55000000000000004">
      <c r="F25" s="62"/>
      <c r="G25" s="45">
        <v>1221</v>
      </c>
      <c r="H25" s="56" t="s">
        <v>116</v>
      </c>
      <c r="N25" s="200" t="s">
        <v>94</v>
      </c>
      <c r="O25" s="7" t="s">
        <v>83</v>
      </c>
      <c r="P25" s="9">
        <v>1700</v>
      </c>
      <c r="Q25" s="9">
        <v>2000</v>
      </c>
      <c r="R25" s="184" t="s">
        <v>117</v>
      </c>
      <c r="S25" s="185"/>
    </row>
    <row r="26" spans="2:20" x14ac:dyDescent="0.55000000000000004">
      <c r="G26" s="62"/>
      <c r="H26" s="56" t="s">
        <v>118</v>
      </c>
      <c r="N26" s="187"/>
      <c r="O26" s="8" t="s">
        <v>84</v>
      </c>
      <c r="P26" s="11">
        <v>1700</v>
      </c>
      <c r="Q26" s="8">
        <v>2000</v>
      </c>
      <c r="R26" s="182" t="s">
        <v>117</v>
      </c>
      <c r="S26" s="183"/>
    </row>
    <row r="27" spans="2:20" x14ac:dyDescent="0.55000000000000004">
      <c r="H27" s="56" t="s">
        <v>119</v>
      </c>
      <c r="N27" s="200" t="s">
        <v>94</v>
      </c>
      <c r="O27" s="9" t="s">
        <v>86</v>
      </c>
      <c r="P27" s="9">
        <v>1800</v>
      </c>
      <c r="Q27" s="9">
        <v>2000</v>
      </c>
      <c r="R27" s="184" t="s">
        <v>120</v>
      </c>
      <c r="S27" s="185"/>
    </row>
    <row r="28" spans="2:20" ht="18.5" thickBot="1" x14ac:dyDescent="0.6">
      <c r="H28" s="56" t="s">
        <v>121</v>
      </c>
      <c r="N28" s="201"/>
      <c r="O28" s="64" t="s">
        <v>88</v>
      </c>
      <c r="P28" s="64">
        <v>1800</v>
      </c>
      <c r="Q28" s="64">
        <v>2000</v>
      </c>
      <c r="R28" s="198" t="s">
        <v>120</v>
      </c>
      <c r="S28" s="199"/>
    </row>
    <row r="29" spans="2:20" ht="18.5" thickTop="1" x14ac:dyDescent="0.55000000000000004">
      <c r="H29" s="56" t="s">
        <v>122</v>
      </c>
      <c r="M29" t="s">
        <v>57</v>
      </c>
      <c r="N29" s="13" t="s">
        <v>53</v>
      </c>
      <c r="O29" s="43" t="s">
        <v>96</v>
      </c>
      <c r="P29" s="7">
        <v>400</v>
      </c>
      <c r="Q29" s="41">
        <v>2100</v>
      </c>
      <c r="R29" s="180" t="s">
        <v>54</v>
      </c>
      <c r="S29" s="181"/>
      <c r="T29" s="1"/>
    </row>
    <row r="30" spans="2:20" x14ac:dyDescent="0.55000000000000004">
      <c r="H30" s="56" t="s">
        <v>123</v>
      </c>
      <c r="N30" s="5" t="s">
        <v>53</v>
      </c>
      <c r="O30" s="42" t="s">
        <v>100</v>
      </c>
      <c r="P30" s="8">
        <v>400</v>
      </c>
      <c r="Q30" s="49">
        <v>2100</v>
      </c>
      <c r="R30" s="182" t="s">
        <v>54</v>
      </c>
      <c r="S30" s="183"/>
    </row>
    <row r="31" spans="2:20" x14ac:dyDescent="0.55000000000000004">
      <c r="N31" s="5" t="s">
        <v>53</v>
      </c>
      <c r="O31" s="43" t="s">
        <v>103</v>
      </c>
      <c r="P31" s="7">
        <v>500</v>
      </c>
      <c r="Q31" s="41">
        <v>2100</v>
      </c>
      <c r="R31" s="184" t="s">
        <v>68</v>
      </c>
      <c r="S31" s="185"/>
    </row>
    <row r="32" spans="2:20" x14ac:dyDescent="0.55000000000000004">
      <c r="N32" s="5" t="s">
        <v>53</v>
      </c>
      <c r="O32" s="42" t="s">
        <v>107</v>
      </c>
      <c r="P32" s="8">
        <v>500</v>
      </c>
      <c r="Q32" s="49">
        <v>2100</v>
      </c>
      <c r="R32" s="182" t="s">
        <v>68</v>
      </c>
      <c r="S32" s="183"/>
      <c r="T32" s="36"/>
    </row>
    <row r="33" spans="2:20" x14ac:dyDescent="0.55000000000000004">
      <c r="B33" t="s">
        <v>124</v>
      </c>
      <c r="N33" s="5" t="s">
        <v>53</v>
      </c>
      <c r="O33" s="43" t="s">
        <v>109</v>
      </c>
      <c r="P33" s="9">
        <v>600</v>
      </c>
      <c r="Q33" s="50">
        <v>2100</v>
      </c>
      <c r="R33" s="184" t="s">
        <v>75</v>
      </c>
      <c r="S33" s="185"/>
    </row>
    <row r="34" spans="2:20" ht="18.5" thickBot="1" x14ac:dyDescent="0.6">
      <c r="N34" s="38" t="s">
        <v>53</v>
      </c>
      <c r="O34" s="65" t="s">
        <v>113</v>
      </c>
      <c r="P34" s="11">
        <v>600</v>
      </c>
      <c r="Q34" s="44">
        <v>2100</v>
      </c>
      <c r="R34" s="192" t="s">
        <v>75</v>
      </c>
      <c r="S34" s="193"/>
    </row>
    <row r="35" spans="2:20" x14ac:dyDescent="0.55000000000000004">
      <c r="B35" t="s">
        <v>125</v>
      </c>
      <c r="N35" s="6" t="s">
        <v>59</v>
      </c>
      <c r="O35" s="66" t="s">
        <v>97</v>
      </c>
      <c r="P35" s="17">
        <v>800</v>
      </c>
      <c r="Q35" s="51">
        <v>2100</v>
      </c>
      <c r="R35" s="194" t="s">
        <v>80</v>
      </c>
      <c r="S35" s="195"/>
    </row>
    <row r="36" spans="2:20" x14ac:dyDescent="0.55000000000000004">
      <c r="B36" t="s">
        <v>126</v>
      </c>
      <c r="N36" s="5" t="s">
        <v>59</v>
      </c>
      <c r="O36" s="41" t="s">
        <v>101</v>
      </c>
      <c r="P36" s="9">
        <v>900</v>
      </c>
      <c r="Q36" s="50">
        <v>2100</v>
      </c>
      <c r="R36" s="184" t="s">
        <v>82</v>
      </c>
      <c r="S36" s="185"/>
    </row>
    <row r="37" spans="2:20" x14ac:dyDescent="0.55000000000000004">
      <c r="B37" t="s">
        <v>127</v>
      </c>
      <c r="N37" s="5" t="s">
        <v>59</v>
      </c>
      <c r="O37" s="49" t="s">
        <v>104</v>
      </c>
      <c r="P37" s="8">
        <v>900</v>
      </c>
      <c r="Q37" s="49">
        <v>2100</v>
      </c>
      <c r="R37" s="182" t="s">
        <v>82</v>
      </c>
      <c r="S37" s="183"/>
    </row>
    <row r="38" spans="2:20" x14ac:dyDescent="0.55000000000000004">
      <c r="B38" t="s">
        <v>128</v>
      </c>
      <c r="N38" s="5" t="s">
        <v>59</v>
      </c>
      <c r="O38" s="45">
        <v>1021</v>
      </c>
      <c r="P38" s="10">
        <v>1000</v>
      </c>
      <c r="Q38" s="52">
        <v>2100</v>
      </c>
      <c r="R38" s="196" t="s">
        <v>85</v>
      </c>
      <c r="S38" s="197"/>
    </row>
    <row r="39" spans="2:20" x14ac:dyDescent="0.55000000000000004">
      <c r="N39" s="5" t="s">
        <v>59</v>
      </c>
      <c r="O39" s="46" t="s">
        <v>110</v>
      </c>
      <c r="P39" s="9">
        <v>1100</v>
      </c>
      <c r="Q39" s="50">
        <v>2100</v>
      </c>
      <c r="R39" s="184" t="s">
        <v>87</v>
      </c>
      <c r="S39" s="185"/>
    </row>
    <row r="40" spans="2:20" x14ac:dyDescent="0.55000000000000004">
      <c r="N40" s="5" t="s">
        <v>59</v>
      </c>
      <c r="O40" s="47" t="s">
        <v>114</v>
      </c>
      <c r="P40" s="8">
        <v>1100</v>
      </c>
      <c r="Q40" s="49">
        <v>2100</v>
      </c>
      <c r="R40" s="182" t="s">
        <v>87</v>
      </c>
      <c r="S40" s="183"/>
    </row>
    <row r="41" spans="2:20" ht="18.5" thickBot="1" x14ac:dyDescent="0.6">
      <c r="N41" s="15" t="s">
        <v>89</v>
      </c>
      <c r="O41" s="48">
        <v>1221</v>
      </c>
      <c r="P41" s="14">
        <v>1200</v>
      </c>
      <c r="Q41" s="53">
        <v>2100</v>
      </c>
      <c r="R41" s="188" t="s">
        <v>90</v>
      </c>
      <c r="S41" s="189"/>
    </row>
    <row r="42" spans="2:20" x14ac:dyDescent="0.55000000000000004">
      <c r="N42" s="186" t="s">
        <v>94</v>
      </c>
      <c r="O42" s="41" t="s">
        <v>98</v>
      </c>
      <c r="P42" s="7">
        <v>1300</v>
      </c>
      <c r="Q42" s="41">
        <v>2100</v>
      </c>
      <c r="R42" s="190" t="s">
        <v>95</v>
      </c>
      <c r="S42" s="191"/>
    </row>
    <row r="43" spans="2:20" x14ac:dyDescent="0.55000000000000004">
      <c r="N43" s="187"/>
      <c r="O43" s="42" t="s">
        <v>102</v>
      </c>
      <c r="P43" s="8">
        <v>1300</v>
      </c>
      <c r="Q43" s="42">
        <v>2100</v>
      </c>
      <c r="R43" s="182" t="s">
        <v>95</v>
      </c>
      <c r="S43" s="183"/>
    </row>
    <row r="44" spans="2:20" x14ac:dyDescent="0.55000000000000004">
      <c r="N44" s="200" t="s">
        <v>94</v>
      </c>
      <c r="O44" s="41" t="s">
        <v>105</v>
      </c>
      <c r="P44" s="9">
        <v>1400</v>
      </c>
      <c r="Q44" s="67">
        <v>2100</v>
      </c>
      <c r="R44" s="184" t="s">
        <v>99</v>
      </c>
      <c r="S44" s="185"/>
    </row>
    <row r="45" spans="2:20" x14ac:dyDescent="0.55000000000000004">
      <c r="N45" s="187"/>
      <c r="O45" s="42" t="s">
        <v>108</v>
      </c>
      <c r="P45" s="8">
        <v>1400</v>
      </c>
      <c r="Q45" s="42">
        <v>2100</v>
      </c>
      <c r="R45" s="182" t="s">
        <v>99</v>
      </c>
      <c r="S45" s="183"/>
    </row>
    <row r="46" spans="2:20" x14ac:dyDescent="0.55000000000000004">
      <c r="N46" s="200" t="s">
        <v>94</v>
      </c>
      <c r="O46" s="41" t="s">
        <v>111</v>
      </c>
      <c r="P46" s="9">
        <v>1500</v>
      </c>
      <c r="Q46" s="67">
        <v>2100</v>
      </c>
      <c r="R46" s="184" t="s">
        <v>106</v>
      </c>
      <c r="S46" s="185"/>
    </row>
    <row r="47" spans="2:20" x14ac:dyDescent="0.55000000000000004">
      <c r="N47" s="187"/>
      <c r="O47" s="42" t="s">
        <v>115</v>
      </c>
      <c r="P47" s="8">
        <v>1500</v>
      </c>
      <c r="Q47" s="42">
        <v>2100</v>
      </c>
      <c r="R47" s="182" t="s">
        <v>106</v>
      </c>
      <c r="S47" s="183"/>
      <c r="T47" s="36"/>
    </row>
    <row r="48" spans="2:20" x14ac:dyDescent="0.55000000000000004">
      <c r="N48" s="200" t="s">
        <v>94</v>
      </c>
      <c r="O48" s="41" t="s">
        <v>116</v>
      </c>
      <c r="P48" s="9">
        <v>1600</v>
      </c>
      <c r="Q48" s="67">
        <v>2100</v>
      </c>
      <c r="R48" s="184" t="s">
        <v>112</v>
      </c>
      <c r="S48" s="185"/>
    </row>
    <row r="49" spans="14:19" x14ac:dyDescent="0.55000000000000004">
      <c r="N49" s="187"/>
      <c r="O49" s="42" t="s">
        <v>118</v>
      </c>
      <c r="P49" s="8">
        <v>1600</v>
      </c>
      <c r="Q49" s="42">
        <v>2100</v>
      </c>
      <c r="R49" s="182" t="s">
        <v>112</v>
      </c>
      <c r="S49" s="183"/>
    </row>
    <row r="50" spans="14:19" x14ac:dyDescent="0.55000000000000004">
      <c r="N50" s="200" t="s">
        <v>94</v>
      </c>
      <c r="O50" s="41" t="s">
        <v>119</v>
      </c>
      <c r="P50" s="9">
        <v>1700</v>
      </c>
      <c r="Q50" s="67">
        <v>2100</v>
      </c>
      <c r="R50" s="184" t="s">
        <v>117</v>
      </c>
      <c r="S50" s="185"/>
    </row>
    <row r="51" spans="14:19" x14ac:dyDescent="0.55000000000000004">
      <c r="N51" s="187"/>
      <c r="O51" s="42" t="s">
        <v>121</v>
      </c>
      <c r="P51" s="11">
        <v>1700</v>
      </c>
      <c r="Q51" s="42">
        <v>2100</v>
      </c>
      <c r="R51" s="182" t="s">
        <v>117</v>
      </c>
      <c r="S51" s="183"/>
    </row>
    <row r="52" spans="14:19" x14ac:dyDescent="0.55000000000000004">
      <c r="N52" s="200" t="s">
        <v>94</v>
      </c>
      <c r="O52" s="67" t="s">
        <v>122</v>
      </c>
      <c r="P52" s="9">
        <v>1800</v>
      </c>
      <c r="Q52" s="67">
        <v>2100</v>
      </c>
      <c r="R52" s="184" t="s">
        <v>120</v>
      </c>
      <c r="S52" s="185"/>
    </row>
    <row r="53" spans="14:19" ht="18.5" thickBot="1" x14ac:dyDescent="0.6">
      <c r="N53" s="201"/>
      <c r="O53" s="68" t="s">
        <v>123</v>
      </c>
      <c r="P53" s="64">
        <v>1800</v>
      </c>
      <c r="Q53" s="68">
        <v>2100</v>
      </c>
      <c r="R53" s="198" t="s">
        <v>120</v>
      </c>
      <c r="S53" s="199"/>
    </row>
    <row r="54" spans="14:19" ht="18.5" thickTop="1" x14ac:dyDescent="0.55000000000000004"/>
  </sheetData>
  <sheetProtection sheet="1" objects="1" scenarios="1"/>
  <mergeCells count="63">
    <mergeCell ref="R13:S13"/>
    <mergeCell ref="R3:S3"/>
    <mergeCell ref="R4:S4"/>
    <mergeCell ref="R5:S5"/>
    <mergeCell ref="R6:S6"/>
    <mergeCell ref="R7:S7"/>
    <mergeCell ref="R8:S8"/>
    <mergeCell ref="R9:S9"/>
    <mergeCell ref="R10:S10"/>
    <mergeCell ref="R11:S11"/>
    <mergeCell ref="R12:S12"/>
    <mergeCell ref="R14:S14"/>
    <mergeCell ref="R15:S15"/>
    <mergeCell ref="R16:S16"/>
    <mergeCell ref="N17:N18"/>
    <mergeCell ref="R17:S17"/>
    <mergeCell ref="R18:S18"/>
    <mergeCell ref="N19:N20"/>
    <mergeCell ref="R19:S19"/>
    <mergeCell ref="R20:S20"/>
    <mergeCell ref="N21:N22"/>
    <mergeCell ref="R21:S21"/>
    <mergeCell ref="R22:S22"/>
    <mergeCell ref="N27:N28"/>
    <mergeCell ref="R27:S27"/>
    <mergeCell ref="R28:S28"/>
    <mergeCell ref="N23:N24"/>
    <mergeCell ref="R23:S23"/>
    <mergeCell ref="R24:S24"/>
    <mergeCell ref="N25:N26"/>
    <mergeCell ref="R25:S25"/>
    <mergeCell ref="R26:S26"/>
    <mergeCell ref="R45:S45"/>
    <mergeCell ref="R46:S46"/>
    <mergeCell ref="R47:S47"/>
    <mergeCell ref="R48:S48"/>
    <mergeCell ref="N44:N45"/>
    <mergeCell ref="N46:N47"/>
    <mergeCell ref="R44:S44"/>
    <mergeCell ref="R53:S53"/>
    <mergeCell ref="N52:N53"/>
    <mergeCell ref="R49:S49"/>
    <mergeCell ref="R50:S50"/>
    <mergeCell ref="R51:S51"/>
    <mergeCell ref="R52:S52"/>
    <mergeCell ref="N48:N49"/>
    <mergeCell ref="N50:N51"/>
    <mergeCell ref="R29:S29"/>
    <mergeCell ref="R30:S30"/>
    <mergeCell ref="R31:S31"/>
    <mergeCell ref="R32:S32"/>
    <mergeCell ref="N42:N43"/>
    <mergeCell ref="R39:S39"/>
    <mergeCell ref="R40:S40"/>
    <mergeCell ref="R41:S41"/>
    <mergeCell ref="R42:S42"/>
    <mergeCell ref="R43:S43"/>
    <mergeCell ref="R33:S33"/>
    <mergeCell ref="R34:S34"/>
    <mergeCell ref="R35:S35"/>
    <mergeCell ref="R36:S36"/>
    <mergeCell ref="R37:S37"/>
    <mergeCell ref="R38:S38"/>
  </mergeCells>
  <phoneticPr fontId="1"/>
  <printOptions horizontalCentered="1"/>
  <pageMargins left="0.31496062992125984" right="0.31496062992125984" top="0.74803149606299213" bottom="0.74803149606299213" header="0.31496062992125984" footer="0.31496062992125984"/>
  <pageSetup paperSize="9" scale="54" fitToHeight="0" orientation="portrait" verticalDpi="0" r:id="rId1"/>
  <headerFooter>
    <oddFooter>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836647E12EFD840940104786C7F847C" ma:contentTypeVersion="7" ma:contentTypeDescription="新しいドキュメントを作成します。" ma:contentTypeScope="" ma:versionID="367ec31415a3f4445b6c9b6bd85ffae6">
  <xsd:schema xmlns:xsd="http://www.w3.org/2001/XMLSchema" xmlns:xs="http://www.w3.org/2001/XMLSchema" xmlns:p="http://schemas.microsoft.com/office/2006/metadata/properties" xmlns:ns2="eb71e650-a6e9-4b63-9d46-c9a53533bde3" xmlns:ns3="a3a1d840-6045-482f-a94d-73768e9c6329" targetNamespace="http://schemas.microsoft.com/office/2006/metadata/properties" ma:root="true" ma:fieldsID="e7fae0d1e809ae2d3aa7b32412bd8f35" ns2:_="" ns3:_="">
    <xsd:import namespace="eb71e650-a6e9-4b63-9d46-c9a53533bde3"/>
    <xsd:import namespace="a3a1d840-6045-482f-a94d-73768e9c63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71e650-a6e9-4b63-9d46-c9a53533bd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a1d840-6045-482f-a94d-73768e9c63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186829-C133-4997-80D4-33C942743B32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a3a1d840-6045-482f-a94d-73768e9c6329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eb71e650-a6e9-4b63-9d46-c9a53533bde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058942D-3F83-41B8-9A94-7A5590F11C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71e650-a6e9-4b63-9d46-c9a53533bde3"/>
    <ds:schemaRef ds:uri="a3a1d840-6045-482f-a94d-73768e9c63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28ADE6-4671-421C-B4EF-BFE137E9D9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14</vt:i4>
      </vt:variant>
    </vt:vector>
  </HeadingPairs>
  <TitlesOfParts>
    <vt:vector size="16" baseType="lpstr">
      <vt:lpstr>単窓・2～3連窓</vt:lpstr>
      <vt:lpstr>リスト(編集不可) (2)</vt:lpstr>
      <vt:lpstr>_H2000</vt:lpstr>
      <vt:lpstr>_H2000窓</vt:lpstr>
      <vt:lpstr>_H2000窓形状</vt:lpstr>
      <vt:lpstr>_H2000窓形状3枚開</vt:lpstr>
      <vt:lpstr>_H2000窓形状片開</vt:lpstr>
      <vt:lpstr>_H2000窓形状両開</vt:lpstr>
      <vt:lpstr>_H2100</vt:lpstr>
      <vt:lpstr>_H2100窓</vt:lpstr>
      <vt:lpstr>_H2100窓形状</vt:lpstr>
      <vt:lpstr>_H2100窓形状3枚開</vt:lpstr>
      <vt:lpstr>_H2100窓形状片開</vt:lpstr>
      <vt:lpstr>_H2100窓形状両開</vt:lpstr>
      <vt:lpstr>'リスト(編集不可) (2)'!Print_Area</vt:lpstr>
      <vt:lpstr>'単窓・2～3連窓'!Print_Area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松田 佳久</dc:creator>
  <cp:keywords/>
  <dc:description/>
  <cp:lastModifiedBy>木村 朱里</cp:lastModifiedBy>
  <cp:revision/>
  <dcterms:created xsi:type="dcterms:W3CDTF">2022-02-24T11:31:37Z</dcterms:created>
  <dcterms:modified xsi:type="dcterms:W3CDTF">2022-04-13T01:17:49Z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0x0101009836647E12EFD840940104786C7F847C</vt:lpwstr>
  </property>
</Properties>
</file>